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VC Smash kledijverkoop 2023\"/>
    </mc:Choice>
  </mc:AlternateContent>
  <xr:revisionPtr revIDLastSave="0" documentId="13_ncr:1_{1721EE61-6C3C-4968-BDAA-26B5E273D170}" xr6:coauthVersionLast="47" xr6:coauthVersionMax="47" xr10:uidLastSave="{00000000-0000-0000-0000-000000000000}"/>
  <bookViews>
    <workbookView xWindow="28680" yWindow="-120" windowWidth="29040" windowHeight="15720" activeTab="2" xr2:uid="{A3579D57-89D5-4BE3-9F49-23B1521CAF50}"/>
  </bookViews>
  <sheets>
    <sheet name="Flyer" sheetId="2" r:id="rId1"/>
    <sheet name="Flyer zonder prijzen" sheetId="15" r:id="rId2"/>
    <sheet name="Bestelformulier blanco" sheetId="4" r:id="rId3"/>
    <sheet name="Algemene bestellijst" sheetId="7" r:id="rId4"/>
    <sheet name="Dropdown" sheetId="3" r:id="rId5"/>
    <sheet name="Pivot overzicht per lid" sheetId="8" r:id="rId6"/>
    <sheet name="Pivot best. drukker - aantallen" sheetId="10" r:id="rId7"/>
    <sheet name="Bestelling drukker Sept21" sheetId="23" r:id="rId8"/>
    <sheet name="Lijst opdruk namen Sept21" sheetId="24" r:id="rId9"/>
    <sheet name="Pasmaten" sheetId="16" r:id="rId10"/>
    <sheet name="Bestelbewijs" sheetId="6" r:id="rId11"/>
  </sheets>
  <definedNames>
    <definedName name="_xlnm._FilterDatabase" localSheetId="3" hidden="1">'Algemene bestellijst'!$A$1:$Q$271</definedName>
    <definedName name="_xlnm._FilterDatabase" localSheetId="7" hidden="1">'Bestelling drukker Sept21'!$A$2:$G$50</definedName>
    <definedName name="_xlnm.Print_Area" localSheetId="10">Bestelbewijs!$A$1:$I$38</definedName>
    <definedName name="_xlnm.Print_Area" localSheetId="2">'Bestelformulier blanco'!$A$1:$N$50</definedName>
    <definedName name="_xlnm.Print_Area" localSheetId="0">Flyer!$A$1:$N$56</definedName>
    <definedName name="_xlnm.Print_Area" localSheetId="1">'Flyer zonder prijzen'!$A$1:$N$56</definedName>
  </definedNames>
  <calcPr calcId="181029" concurrentCalc="0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3" i="4" l="1"/>
  <c r="L22" i="4"/>
  <c r="L21" i="4"/>
  <c r="L20" i="4"/>
  <c r="L17" i="4"/>
  <c r="L18" i="4"/>
  <c r="L14" i="4"/>
  <c r="B39" i="3"/>
  <c r="B40" i="3"/>
  <c r="H30" i="3"/>
  <c r="F30" i="3"/>
  <c r="F31" i="3"/>
  <c r="N6" i="3"/>
  <c r="N2" i="3"/>
  <c r="L2" i="3"/>
  <c r="I3" i="3"/>
  <c r="H3" i="3"/>
  <c r="G2" i="3"/>
  <c r="G3" i="3"/>
  <c r="L16" i="4"/>
  <c r="E2" i="7"/>
  <c r="F2" i="7"/>
  <c r="E3" i="7"/>
  <c r="F3" i="7"/>
  <c r="E4" i="7"/>
  <c r="F4" i="7"/>
  <c r="A101" i="3"/>
  <c r="A102" i="3"/>
  <c r="A103" i="3"/>
  <c r="A104" i="3"/>
  <c r="D101" i="3"/>
  <c r="D102" i="3"/>
  <c r="D103" i="3"/>
  <c r="D104" i="3"/>
  <c r="A105" i="3"/>
  <c r="D105" i="3"/>
  <c r="A106" i="3"/>
  <c r="D106" i="3"/>
  <c r="A107" i="3"/>
  <c r="D107" i="3"/>
  <c r="A108" i="3"/>
  <c r="D108" i="3"/>
  <c r="A109" i="3"/>
  <c r="D109" i="3"/>
  <c r="A110" i="3"/>
  <c r="D110" i="3"/>
  <c r="A111" i="3"/>
  <c r="D111" i="3"/>
  <c r="A112" i="3"/>
  <c r="D112" i="3"/>
  <c r="A113" i="3"/>
  <c r="D113" i="3"/>
  <c r="A114" i="3"/>
  <c r="D114" i="3"/>
  <c r="A115" i="3"/>
  <c r="D115" i="3"/>
  <c r="A116" i="3"/>
  <c r="D116" i="3"/>
  <c r="A117" i="3"/>
  <c r="D117" i="3"/>
  <c r="A118" i="3"/>
  <c r="D118" i="3"/>
  <c r="A119" i="3"/>
  <c r="D119" i="3"/>
  <c r="A120" i="3"/>
  <c r="D120" i="3"/>
  <c r="A121" i="3"/>
  <c r="D121" i="3"/>
  <c r="A122" i="3"/>
  <c r="D122" i="3"/>
  <c r="A123" i="3"/>
  <c r="D123" i="3"/>
  <c r="A124" i="3"/>
  <c r="D124" i="3"/>
  <c r="A125" i="3"/>
  <c r="D125" i="3"/>
  <c r="A126" i="3"/>
  <c r="D126" i="3"/>
  <c r="A127" i="3"/>
  <c r="D127" i="3"/>
  <c r="A128" i="3"/>
  <c r="D128" i="3"/>
  <c r="A129" i="3"/>
  <c r="D129" i="3"/>
  <c r="A130" i="3"/>
  <c r="D130" i="3"/>
  <c r="A131" i="3"/>
  <c r="D131" i="3"/>
  <c r="A132" i="3"/>
  <c r="D132" i="3"/>
  <c r="A133" i="3"/>
  <c r="D133" i="3"/>
  <c r="A134" i="3"/>
  <c r="D134" i="3"/>
  <c r="A135" i="3"/>
  <c r="D135" i="3"/>
  <c r="A136" i="3"/>
  <c r="D136" i="3"/>
  <c r="A137" i="3"/>
  <c r="D137" i="3"/>
  <c r="A138" i="3"/>
  <c r="D138" i="3"/>
  <c r="A139" i="3"/>
  <c r="D139" i="3"/>
  <c r="A140" i="3"/>
  <c r="D140" i="3"/>
  <c r="A141" i="3"/>
  <c r="D141" i="3"/>
  <c r="A142" i="3"/>
  <c r="D142" i="3"/>
  <c r="A143" i="3"/>
  <c r="D143" i="3"/>
  <c r="A144" i="3"/>
  <c r="D144" i="3"/>
  <c r="A145" i="3"/>
  <c r="D145" i="3"/>
  <c r="A146" i="3"/>
  <c r="D146" i="3"/>
  <c r="A147" i="3"/>
  <c r="D147" i="3"/>
  <c r="A148" i="3"/>
  <c r="D148" i="3"/>
  <c r="A149" i="3"/>
  <c r="D149" i="3"/>
  <c r="A150" i="3"/>
  <c r="D150" i="3"/>
  <c r="A151" i="3"/>
  <c r="D151" i="3"/>
  <c r="A152" i="3"/>
  <c r="D152" i="3"/>
  <c r="A153" i="3"/>
  <c r="D153" i="3"/>
  <c r="A154" i="3"/>
  <c r="D154" i="3"/>
  <c r="A155" i="3"/>
  <c r="D155" i="3"/>
  <c r="A156" i="3"/>
  <c r="D156" i="3"/>
  <c r="A157" i="3"/>
  <c r="D157" i="3"/>
  <c r="A158" i="3"/>
  <c r="D158" i="3"/>
  <c r="A159" i="3"/>
  <c r="D159" i="3"/>
  <c r="A160" i="3"/>
  <c r="D160" i="3"/>
  <c r="A161" i="3"/>
  <c r="D161" i="3"/>
  <c r="A162" i="3"/>
  <c r="D162" i="3"/>
  <c r="A163" i="3"/>
  <c r="D163" i="3"/>
  <c r="A164" i="3"/>
  <c r="D164" i="3"/>
  <c r="A165" i="3"/>
  <c r="D165" i="3"/>
  <c r="A166" i="3"/>
  <c r="D166" i="3"/>
  <c r="A167" i="3"/>
  <c r="D167" i="3"/>
  <c r="A168" i="3"/>
  <c r="D168" i="3"/>
  <c r="A169" i="3"/>
  <c r="D169" i="3"/>
  <c r="A170" i="3"/>
  <c r="D170" i="3"/>
  <c r="A171" i="3"/>
  <c r="D171" i="3"/>
  <c r="A172" i="3"/>
  <c r="D172" i="3"/>
  <c r="A173" i="3"/>
  <c r="D173" i="3"/>
  <c r="A174" i="3"/>
  <c r="D174" i="3"/>
  <c r="A175" i="3"/>
  <c r="D175" i="3"/>
  <c r="A176" i="3"/>
  <c r="D176" i="3"/>
  <c r="A177" i="3"/>
  <c r="D177" i="3"/>
  <c r="A178" i="3"/>
  <c r="D178" i="3"/>
  <c r="A179" i="3"/>
  <c r="D179" i="3"/>
  <c r="A180" i="3"/>
  <c r="D180" i="3"/>
  <c r="A181" i="3"/>
  <c r="D181" i="3"/>
  <c r="A182" i="3"/>
  <c r="D182" i="3"/>
  <c r="A183" i="3"/>
  <c r="D183" i="3"/>
  <c r="A184" i="3"/>
  <c r="D184" i="3"/>
  <c r="A185" i="3"/>
  <c r="D185" i="3"/>
  <c r="A186" i="3"/>
  <c r="D186" i="3"/>
  <c r="A187" i="3"/>
  <c r="D187" i="3"/>
  <c r="A188" i="3"/>
  <c r="D188" i="3"/>
  <c r="A189" i="3"/>
  <c r="D189" i="3"/>
  <c r="A190" i="3"/>
  <c r="D190" i="3"/>
  <c r="A191" i="3"/>
  <c r="D191" i="3"/>
  <c r="A192" i="3"/>
  <c r="D192" i="3"/>
  <c r="A193" i="3"/>
  <c r="D193" i="3"/>
  <c r="A194" i="3"/>
  <c r="D194" i="3"/>
  <c r="A195" i="3"/>
  <c r="D195" i="3"/>
  <c r="A196" i="3"/>
  <c r="D196" i="3"/>
  <c r="A197" i="3"/>
  <c r="D197" i="3"/>
  <c r="A198" i="3"/>
  <c r="D198" i="3"/>
  <c r="A199" i="3"/>
  <c r="D199" i="3"/>
  <c r="A200" i="3"/>
  <c r="D200" i="3"/>
  <c r="A201" i="3"/>
  <c r="D201" i="3"/>
  <c r="A202" i="3"/>
  <c r="D202" i="3"/>
  <c r="A203" i="3"/>
  <c r="D203" i="3"/>
  <c r="A204" i="3"/>
  <c r="D204" i="3"/>
  <c r="A205" i="3"/>
  <c r="D205" i="3"/>
  <c r="A206" i="3"/>
  <c r="D206" i="3"/>
  <c r="A207" i="3"/>
  <c r="D207" i="3"/>
  <c r="A208" i="3"/>
  <c r="D208" i="3"/>
  <c r="A209" i="3"/>
  <c r="D209" i="3"/>
  <c r="A210" i="3"/>
  <c r="D210" i="3"/>
  <c r="A211" i="3"/>
  <c r="D211" i="3"/>
  <c r="A212" i="3"/>
  <c r="D212" i="3"/>
  <c r="A213" i="3"/>
  <c r="D213" i="3"/>
  <c r="A214" i="3"/>
  <c r="D214" i="3"/>
  <c r="A215" i="3"/>
  <c r="D215" i="3"/>
  <c r="A216" i="3"/>
  <c r="D216" i="3"/>
  <c r="A217" i="3"/>
  <c r="D217" i="3"/>
  <c r="A218" i="3"/>
  <c r="D218" i="3"/>
  <c r="A219" i="3"/>
  <c r="D219" i="3"/>
  <c r="A220" i="3"/>
  <c r="D220" i="3"/>
  <c r="A221" i="3"/>
  <c r="D221" i="3"/>
  <c r="A222" i="3"/>
  <c r="D222" i="3"/>
  <c r="A223" i="3"/>
  <c r="D223" i="3"/>
  <c r="A224" i="3"/>
  <c r="D224" i="3"/>
  <c r="A225" i="3"/>
  <c r="D225" i="3"/>
  <c r="A226" i="3"/>
  <c r="D226" i="3"/>
  <c r="A227" i="3"/>
  <c r="D227" i="3"/>
  <c r="A228" i="3"/>
  <c r="D228" i="3"/>
  <c r="A229" i="3"/>
  <c r="D229" i="3"/>
  <c r="A230" i="3"/>
  <c r="D230" i="3"/>
  <c r="A231" i="3"/>
  <c r="D231" i="3"/>
  <c r="A232" i="3"/>
  <c r="D232" i="3"/>
  <c r="A233" i="3"/>
  <c r="D233" i="3"/>
  <c r="A234" i="3"/>
  <c r="D234" i="3"/>
  <c r="A235" i="3"/>
  <c r="D235" i="3"/>
  <c r="A236" i="3"/>
  <c r="D236" i="3"/>
  <c r="A237" i="3"/>
  <c r="D237" i="3"/>
  <c r="A238" i="3"/>
  <c r="D238" i="3"/>
  <c r="A239" i="3"/>
  <c r="D239" i="3"/>
  <c r="A240" i="3"/>
  <c r="D240" i="3"/>
  <c r="A241" i="3"/>
  <c r="D241" i="3"/>
  <c r="A242" i="3"/>
  <c r="D242" i="3"/>
  <c r="A243" i="3"/>
  <c r="D243" i="3"/>
  <c r="A244" i="3"/>
  <c r="D244" i="3"/>
  <c r="A245" i="3"/>
  <c r="D245" i="3"/>
  <c r="A246" i="3"/>
  <c r="D246" i="3"/>
  <c r="A247" i="3"/>
  <c r="D247" i="3"/>
  <c r="A248" i="3"/>
  <c r="D248" i="3"/>
  <c r="A249" i="3"/>
  <c r="D249" i="3"/>
  <c r="A250" i="3"/>
  <c r="D250" i="3"/>
  <c r="A251" i="3"/>
  <c r="D251" i="3"/>
  <c r="A252" i="3"/>
  <c r="D252" i="3"/>
  <c r="A253" i="3"/>
  <c r="D253" i="3"/>
  <c r="A254" i="3"/>
  <c r="D254" i="3"/>
  <c r="A255" i="3"/>
  <c r="D255" i="3"/>
  <c r="A256" i="3"/>
  <c r="D256" i="3"/>
  <c r="A257" i="3"/>
  <c r="D257" i="3"/>
  <c r="A258" i="3"/>
  <c r="D258" i="3"/>
  <c r="A259" i="3"/>
  <c r="D259" i="3"/>
  <c r="A260" i="3"/>
  <c r="D260" i="3"/>
  <c r="A261" i="3"/>
  <c r="D261" i="3"/>
  <c r="A262" i="3"/>
  <c r="D262" i="3"/>
  <c r="A263" i="3"/>
  <c r="D263" i="3"/>
  <c r="A264" i="3"/>
  <c r="D264" i="3"/>
  <c r="A265" i="3"/>
  <c r="D265" i="3"/>
  <c r="A266" i="3"/>
  <c r="D266" i="3"/>
  <c r="A267" i="3"/>
  <c r="D267" i="3"/>
  <c r="A268" i="3"/>
  <c r="D268" i="3"/>
  <c r="A269" i="3"/>
  <c r="D269" i="3"/>
  <c r="A270" i="3"/>
  <c r="D270" i="3"/>
  <c r="A271" i="3"/>
  <c r="D271" i="3"/>
  <c r="A272" i="3"/>
  <c r="D272" i="3"/>
  <c r="A273" i="3"/>
  <c r="D273" i="3"/>
  <c r="A274" i="3"/>
  <c r="D274" i="3"/>
  <c r="A275" i="3"/>
  <c r="D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J4" i="7"/>
  <c r="J3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J2" i="7"/>
  <c r="M2" i="7"/>
  <c r="K2" i="7"/>
  <c r="N16" i="4"/>
  <c r="N17" i="4"/>
  <c r="L3" i="3"/>
  <c r="L4" i="3"/>
  <c r="L5" i="3"/>
  <c r="L6" i="3"/>
  <c r="N3" i="3"/>
  <c r="N4" i="3"/>
  <c r="N5" i="3"/>
  <c r="L7" i="3"/>
  <c r="N7" i="3"/>
  <c r="L8" i="3"/>
  <c r="N8" i="3"/>
  <c r="L9" i="3"/>
  <c r="N9" i="3"/>
  <c r="L10" i="3"/>
  <c r="N10" i="3"/>
  <c r="L11" i="3"/>
  <c r="N11" i="3"/>
  <c r="L12" i="3"/>
  <c r="N12" i="3"/>
  <c r="L13" i="3"/>
  <c r="N13" i="3"/>
  <c r="L14" i="3"/>
  <c r="N14" i="3"/>
  <c r="N18" i="4"/>
  <c r="L19" i="4"/>
  <c r="N19" i="4"/>
  <c r="N20" i="4"/>
  <c r="N21" i="4"/>
  <c r="N22" i="4"/>
  <c r="N23" i="4"/>
  <c r="L25" i="4"/>
  <c r="N25" i="4"/>
  <c r="L26" i="4"/>
  <c r="N26" i="4"/>
  <c r="L27" i="4"/>
  <c r="N27" i="4"/>
  <c r="L28" i="4"/>
  <c r="N28" i="4"/>
  <c r="L29" i="4"/>
  <c r="N29" i="4"/>
  <c r="L30" i="4"/>
  <c r="N30" i="4"/>
  <c r="L15" i="4"/>
  <c r="M15" i="4"/>
  <c r="N15" i="4"/>
  <c r="N14" i="4"/>
  <c r="A49" i="4"/>
  <c r="M35" i="4"/>
  <c r="N35" i="4"/>
  <c r="M36" i="4"/>
  <c r="N36" i="4"/>
  <c r="L43" i="4"/>
  <c r="N43" i="4"/>
  <c r="L44" i="4"/>
  <c r="N44" i="4"/>
  <c r="L45" i="4"/>
  <c r="N45" i="4"/>
  <c r="L46" i="4"/>
  <c r="N46" i="4"/>
  <c r="N40" i="4"/>
  <c r="C49" i="4"/>
  <c r="F49" i="4"/>
  <c r="N39" i="4"/>
  <c r="N34" i="4"/>
  <c r="N41" i="4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F89" i="7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D18" i="2"/>
  <c r="D19" i="2"/>
  <c r="D20" i="2"/>
  <c r="E5" i="15"/>
  <c r="G3" i="15"/>
  <c r="J20" i="2"/>
  <c r="J19" i="2"/>
  <c r="J18" i="2"/>
  <c r="P32" i="2"/>
  <c r="M19" i="2"/>
  <c r="R19" i="2"/>
  <c r="R20" i="2"/>
  <c r="Q20" i="2"/>
  <c r="Q18" i="2"/>
  <c r="Q19" i="2"/>
  <c r="P20" i="2"/>
  <c r="P19" i="2"/>
  <c r="P18" i="2"/>
  <c r="O20" i="2"/>
  <c r="O18" i="2"/>
  <c r="M18" i="2"/>
  <c r="R18" i="2"/>
  <c r="M20" i="2"/>
  <c r="M40" i="2"/>
  <c r="M39" i="2"/>
  <c r="M38" i="2"/>
  <c r="D33" i="2"/>
  <c r="O33" i="2"/>
  <c r="D32" i="2"/>
  <c r="O32" i="2"/>
  <c r="D31" i="2"/>
  <c r="O31" i="2"/>
  <c r="G33" i="2"/>
  <c r="P33" i="2"/>
  <c r="G32" i="2"/>
  <c r="G31" i="2"/>
  <c r="P31" i="2"/>
  <c r="J31" i="2"/>
  <c r="Q31" i="2"/>
  <c r="J32" i="2"/>
  <c r="Q32" i="2"/>
  <c r="R32" i="2"/>
  <c r="O19" i="2"/>
  <c r="F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G4" i="23"/>
  <c r="G3" i="23"/>
  <c r="G50" i="23"/>
  <c r="B44" i="3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M14" i="4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F177" i="7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E202" i="7"/>
  <c r="F202" i="7"/>
  <c r="E203" i="7"/>
  <c r="F203" i="7"/>
  <c r="E204" i="7"/>
  <c r="F204" i="7"/>
  <c r="E205" i="7"/>
  <c r="F205" i="7"/>
  <c r="E206" i="7"/>
  <c r="F206" i="7"/>
  <c r="E207" i="7"/>
  <c r="F207" i="7"/>
  <c r="E208" i="7"/>
  <c r="F208" i="7"/>
  <c r="E209" i="7"/>
  <c r="F209" i="7"/>
  <c r="E210" i="7"/>
  <c r="F210" i="7"/>
  <c r="E211" i="7"/>
  <c r="F211" i="7"/>
  <c r="E212" i="7"/>
  <c r="F212" i="7"/>
  <c r="E213" i="7"/>
  <c r="F213" i="7"/>
  <c r="E214" i="7"/>
  <c r="F214" i="7"/>
  <c r="E215" i="7"/>
  <c r="F215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E222" i="7"/>
  <c r="F222" i="7"/>
  <c r="E223" i="7"/>
  <c r="F223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0" i="7"/>
  <c r="F230" i="7"/>
  <c r="E231" i="7"/>
  <c r="F231" i="7"/>
  <c r="E232" i="7"/>
  <c r="F232" i="7"/>
  <c r="E233" i="7"/>
  <c r="F233" i="7"/>
  <c r="E234" i="7"/>
  <c r="F234" i="7"/>
  <c r="E235" i="7"/>
  <c r="F235" i="7"/>
  <c r="E236" i="7"/>
  <c r="F236" i="7"/>
  <c r="E237" i="7"/>
  <c r="F237" i="7"/>
  <c r="E238" i="7"/>
  <c r="F238" i="7"/>
  <c r="E239" i="7"/>
  <c r="F239" i="7"/>
  <c r="E240" i="7"/>
  <c r="F240" i="7"/>
  <c r="E241" i="7"/>
  <c r="F241" i="7"/>
  <c r="E242" i="7"/>
  <c r="F242" i="7"/>
  <c r="E243" i="7"/>
  <c r="F243" i="7"/>
  <c r="E244" i="7"/>
  <c r="F244" i="7"/>
  <c r="E245" i="7"/>
  <c r="F245" i="7"/>
  <c r="E246" i="7"/>
  <c r="F246" i="7"/>
  <c r="E247" i="7"/>
  <c r="F247" i="7"/>
  <c r="E248" i="7"/>
  <c r="F248" i="7"/>
  <c r="E249" i="7"/>
  <c r="F249" i="7"/>
  <c r="E250" i="7"/>
  <c r="F250" i="7"/>
  <c r="E251" i="7"/>
  <c r="F251" i="7"/>
  <c r="E252" i="7"/>
  <c r="F252" i="7"/>
  <c r="E253" i="7"/>
  <c r="F253" i="7"/>
  <c r="E254" i="7"/>
  <c r="F254" i="7"/>
  <c r="E255" i="7"/>
  <c r="F255" i="7"/>
  <c r="E256" i="7"/>
  <c r="F256" i="7"/>
  <c r="E257" i="7"/>
  <c r="F257" i="7"/>
  <c r="E258" i="7"/>
  <c r="F258" i="7"/>
  <c r="E259" i="7"/>
  <c r="F259" i="7"/>
  <c r="E260" i="7"/>
  <c r="F260" i="7"/>
  <c r="E261" i="7"/>
  <c r="F261" i="7"/>
  <c r="E262" i="7"/>
  <c r="F262" i="7"/>
  <c r="E263" i="7"/>
  <c r="F263" i="7"/>
  <c r="E264" i="7"/>
  <c r="F264" i="7"/>
  <c r="E265" i="7"/>
  <c r="F265" i="7"/>
  <c r="E266" i="7"/>
  <c r="F266" i="7"/>
  <c r="E267" i="7"/>
  <c r="F267" i="7"/>
  <c r="E268" i="7"/>
  <c r="F268" i="7"/>
  <c r="E269" i="7"/>
  <c r="F269" i="7"/>
  <c r="E270" i="7"/>
  <c r="F270" i="7"/>
  <c r="F54" i="3"/>
  <c r="F55" i="3"/>
  <c r="F56" i="3"/>
  <c r="F57" i="3"/>
  <c r="F53" i="3"/>
  <c r="F52" i="3"/>
  <c r="F51" i="3"/>
  <c r="C59" i="3"/>
  <c r="C60" i="3"/>
  <c r="C61" i="3"/>
  <c r="C62" i="3"/>
  <c r="C58" i="3"/>
  <c r="C53" i="3"/>
  <c r="C54" i="3"/>
  <c r="C55" i="3"/>
  <c r="C56" i="3"/>
  <c r="C57" i="3"/>
  <c r="C52" i="3"/>
  <c r="C51" i="3"/>
  <c r="B59" i="3"/>
  <c r="B60" i="3"/>
  <c r="B61" i="3"/>
  <c r="B62" i="3"/>
  <c r="B58" i="3"/>
  <c r="B53" i="3"/>
  <c r="B54" i="3"/>
  <c r="B55" i="3"/>
  <c r="B56" i="3"/>
  <c r="B57" i="3"/>
  <c r="B52" i="3"/>
  <c r="B51" i="3"/>
  <c r="B45" i="3"/>
  <c r="B46" i="3"/>
  <c r="B47" i="3"/>
  <c r="B48" i="3"/>
  <c r="B42" i="3"/>
  <c r="B43" i="3"/>
  <c r="B41" i="3"/>
  <c r="H41" i="3"/>
  <c r="H42" i="3"/>
  <c r="H43" i="3"/>
  <c r="H44" i="3"/>
  <c r="H45" i="3"/>
  <c r="H40" i="3"/>
  <c r="H35" i="3"/>
  <c r="H36" i="3"/>
  <c r="H37" i="3"/>
  <c r="H38" i="3"/>
  <c r="H39" i="3"/>
  <c r="H34" i="3"/>
  <c r="H32" i="3"/>
  <c r="H33" i="3"/>
  <c r="H31" i="3"/>
  <c r="F43" i="3"/>
  <c r="F44" i="3"/>
  <c r="F45" i="3"/>
  <c r="F46" i="3"/>
  <c r="F47" i="3"/>
  <c r="F42" i="3"/>
  <c r="F36" i="3"/>
  <c r="F37" i="3"/>
  <c r="F38" i="3"/>
  <c r="F39" i="3"/>
  <c r="F40" i="3"/>
  <c r="F41" i="3"/>
  <c r="F35" i="3"/>
  <c r="F33" i="3"/>
  <c r="F34" i="3"/>
  <c r="F32" i="3"/>
  <c r="B31" i="3"/>
  <c r="B32" i="3"/>
  <c r="B33" i="3"/>
  <c r="B34" i="3"/>
  <c r="B35" i="3"/>
  <c r="B36" i="3"/>
  <c r="B37" i="3"/>
  <c r="B30" i="3"/>
  <c r="P10" i="3"/>
  <c r="P11" i="3"/>
  <c r="P12" i="3"/>
  <c r="P13" i="3"/>
  <c r="P14" i="3"/>
  <c r="P9" i="3"/>
  <c r="P3" i="3"/>
  <c r="P4" i="3"/>
  <c r="P5" i="3"/>
  <c r="P6" i="3"/>
  <c r="P7" i="3"/>
  <c r="P8" i="3"/>
  <c r="P2" i="3"/>
  <c r="N15" i="3"/>
  <c r="N16" i="3"/>
  <c r="N17" i="3"/>
  <c r="N18" i="3"/>
  <c r="L15" i="3"/>
  <c r="L16" i="3"/>
  <c r="L17" i="3"/>
  <c r="L18" i="3"/>
  <c r="I15" i="3"/>
  <c r="I16" i="3"/>
  <c r="I17" i="3"/>
  <c r="I18" i="3"/>
  <c r="I19" i="3"/>
  <c r="I14" i="3"/>
  <c r="I8" i="3"/>
  <c r="I9" i="3"/>
  <c r="I10" i="3"/>
  <c r="I11" i="3"/>
  <c r="I12" i="3"/>
  <c r="I13" i="3"/>
  <c r="I7" i="3"/>
  <c r="I4" i="3"/>
  <c r="I5" i="3"/>
  <c r="I6" i="3"/>
  <c r="H15" i="3"/>
  <c r="H16" i="3"/>
  <c r="H17" i="3"/>
  <c r="H18" i="3"/>
  <c r="H19" i="3"/>
  <c r="H14" i="3"/>
  <c r="H8" i="3"/>
  <c r="H9" i="3"/>
  <c r="H10" i="3"/>
  <c r="H11" i="3"/>
  <c r="H12" i="3"/>
  <c r="H13" i="3"/>
  <c r="H7" i="3"/>
  <c r="H4" i="3"/>
  <c r="H5" i="3"/>
  <c r="H6" i="3"/>
  <c r="G15" i="3"/>
  <c r="G16" i="3"/>
  <c r="G17" i="3"/>
  <c r="G18" i="3"/>
  <c r="G19" i="3"/>
  <c r="G14" i="3"/>
  <c r="G8" i="3"/>
  <c r="G9" i="3"/>
  <c r="G10" i="3"/>
  <c r="G11" i="3"/>
  <c r="G12" i="3"/>
  <c r="G13" i="3"/>
  <c r="G7" i="3"/>
  <c r="G4" i="3"/>
  <c r="G5" i="3"/>
  <c r="G6" i="3"/>
  <c r="M46" i="4"/>
  <c r="M45" i="4"/>
  <c r="M44" i="4"/>
  <c r="M43" i="4"/>
  <c r="E44" i="4"/>
  <c r="E45" i="4"/>
  <c r="E46" i="4"/>
  <c r="F44" i="4"/>
  <c r="F45" i="4"/>
  <c r="F46" i="4"/>
  <c r="F43" i="4"/>
  <c r="E43" i="4"/>
  <c r="N37" i="4"/>
  <c r="N38" i="4"/>
  <c r="M40" i="4"/>
  <c r="M41" i="4"/>
  <c r="M34" i="4"/>
  <c r="J255" i="7"/>
  <c r="M255" i="7"/>
  <c r="J189" i="7"/>
  <c r="M189" i="7"/>
  <c r="J225" i="7"/>
  <c r="M225" i="7"/>
  <c r="J270" i="7"/>
  <c r="M270" i="7"/>
  <c r="J217" i="7"/>
  <c r="M217" i="7"/>
  <c r="J205" i="7"/>
  <c r="M205" i="7"/>
  <c r="J243" i="7"/>
  <c r="M243" i="7"/>
  <c r="J193" i="7"/>
  <c r="M193" i="7"/>
  <c r="J231" i="7"/>
  <c r="M231" i="7"/>
  <c r="J181" i="7"/>
  <c r="M181" i="7"/>
  <c r="J219" i="7"/>
  <c r="M219" i="7"/>
  <c r="J244" i="7"/>
  <c r="M244" i="7"/>
  <c r="J182" i="7"/>
  <c r="M182" i="7"/>
  <c r="J232" i="7"/>
  <c r="M232" i="7"/>
  <c r="J245" i="7"/>
  <c r="M245" i="7"/>
  <c r="J183" i="7"/>
  <c r="M183" i="7"/>
  <c r="J233" i="7"/>
  <c r="M233" i="7"/>
  <c r="J171" i="7"/>
  <c r="M171" i="7"/>
  <c r="J221" i="7"/>
  <c r="M221" i="7"/>
  <c r="J259" i="7"/>
  <c r="M259" i="7"/>
  <c r="J209" i="7"/>
  <c r="M209" i="7"/>
  <c r="J222" i="7"/>
  <c r="M222" i="7"/>
  <c r="J172" i="7"/>
  <c r="M172" i="7"/>
  <c r="J240" i="7"/>
  <c r="M240" i="7"/>
  <c r="J264" i="7"/>
  <c r="M264" i="7"/>
  <c r="J177" i="7"/>
  <c r="M177" i="7"/>
  <c r="J266" i="7"/>
  <c r="M266" i="7"/>
  <c r="J213" i="7"/>
  <c r="M213" i="7"/>
  <c r="J269" i="7"/>
  <c r="M269" i="7"/>
  <c r="J249" i="7"/>
  <c r="M249" i="7"/>
  <c r="J235" i="7"/>
  <c r="M235" i="7"/>
  <c r="J185" i="7"/>
  <c r="M185" i="7"/>
  <c r="J223" i="7"/>
  <c r="M223" i="7"/>
  <c r="J173" i="7"/>
  <c r="M173" i="7"/>
  <c r="J211" i="7"/>
  <c r="M211" i="7"/>
  <c r="J199" i="7"/>
  <c r="M199" i="7"/>
  <c r="J250" i="7"/>
  <c r="M250" i="7"/>
  <c r="J187" i="7"/>
  <c r="M187" i="7"/>
  <c r="J238" i="7"/>
  <c r="M238" i="7"/>
  <c r="J200" i="7"/>
  <c r="M200" i="7"/>
  <c r="J251" i="7"/>
  <c r="M251" i="7"/>
  <c r="J188" i="7"/>
  <c r="M188" i="7"/>
  <c r="J239" i="7"/>
  <c r="M239" i="7"/>
  <c r="J252" i="7"/>
  <c r="M252" i="7"/>
  <c r="J202" i="7"/>
  <c r="M202" i="7"/>
  <c r="J190" i="7"/>
  <c r="M190" i="7"/>
  <c r="J263" i="7"/>
  <c r="M263" i="7"/>
  <c r="J201" i="7"/>
  <c r="M201" i="7"/>
  <c r="J265" i="7"/>
  <c r="M265" i="7"/>
  <c r="J267" i="7"/>
  <c r="M267" i="7"/>
  <c r="J261" i="7"/>
  <c r="M261" i="7"/>
  <c r="J242" i="7"/>
  <c r="M242" i="7"/>
  <c r="J192" i="7"/>
  <c r="M192" i="7"/>
  <c r="J230" i="7"/>
  <c r="M230" i="7"/>
  <c r="J180" i="7"/>
  <c r="M180" i="7"/>
  <c r="J218" i="7"/>
  <c r="M218" i="7"/>
  <c r="J206" i="7"/>
  <c r="M206" i="7"/>
  <c r="J256" i="7"/>
  <c r="M256" i="7"/>
  <c r="J194" i="7"/>
  <c r="M194" i="7"/>
  <c r="J207" i="7"/>
  <c r="M207" i="7"/>
  <c r="J257" i="7"/>
  <c r="M257" i="7"/>
  <c r="J195" i="7"/>
  <c r="M195" i="7"/>
  <c r="J179" i="7"/>
  <c r="M179" i="7"/>
  <c r="J220" i="7"/>
  <c r="M220" i="7"/>
  <c r="J258" i="7"/>
  <c r="M258" i="7"/>
  <c r="J208" i="7"/>
  <c r="M208" i="7"/>
  <c r="J246" i="7"/>
  <c r="M246" i="7"/>
  <c r="J196" i="7"/>
  <c r="M196" i="7"/>
  <c r="J234" i="7"/>
  <c r="M234" i="7"/>
  <c r="J184" i="7"/>
  <c r="M184" i="7"/>
  <c r="J247" i="7"/>
  <c r="M247" i="7"/>
  <c r="J197" i="7"/>
  <c r="M197" i="7"/>
  <c r="J204" i="7"/>
  <c r="M204" i="7"/>
  <c r="J260" i="7"/>
  <c r="M260" i="7"/>
  <c r="J174" i="7"/>
  <c r="M174" i="7"/>
  <c r="J212" i="7"/>
  <c r="M212" i="7"/>
  <c r="J176" i="7"/>
  <c r="M176" i="7"/>
  <c r="J227" i="7"/>
  <c r="M227" i="7"/>
  <c r="J253" i="7"/>
  <c r="M253" i="7"/>
  <c r="J191" i="7"/>
  <c r="M191" i="7"/>
  <c r="J254" i="7"/>
  <c r="M254" i="7"/>
  <c r="J262" i="7"/>
  <c r="M262" i="7"/>
  <c r="J186" i="7"/>
  <c r="M186" i="7"/>
  <c r="J268" i="7"/>
  <c r="M268" i="7"/>
  <c r="J210" i="7"/>
  <c r="M210" i="7"/>
  <c r="J248" i="7"/>
  <c r="M248" i="7"/>
  <c r="J226" i="7"/>
  <c r="M226" i="7"/>
  <c r="J215" i="7"/>
  <c r="M215" i="7"/>
  <c r="J228" i="7"/>
  <c r="M228" i="7"/>
  <c r="J229" i="7"/>
  <c r="M229" i="7"/>
  <c r="J241" i="7"/>
  <c r="M241" i="7"/>
  <c r="J237" i="7"/>
  <c r="M237" i="7"/>
  <c r="J224" i="7"/>
  <c r="M224" i="7"/>
  <c r="J214" i="7"/>
  <c r="M214" i="7"/>
  <c r="J178" i="7"/>
  <c r="M178" i="7"/>
  <c r="J216" i="7"/>
  <c r="M216" i="7"/>
  <c r="J198" i="7"/>
  <c r="M198" i="7"/>
  <c r="J236" i="7"/>
  <c r="M236" i="7"/>
  <c r="J175" i="7"/>
  <c r="M175" i="7"/>
  <c r="J203" i="7"/>
  <c r="M203" i="7"/>
  <c r="M26" i="4"/>
  <c r="M27" i="4"/>
  <c r="M28" i="4"/>
  <c r="M29" i="4"/>
  <c r="M30" i="4"/>
  <c r="M25" i="4"/>
  <c r="M17" i="4"/>
  <c r="M19" i="4"/>
  <c r="F28" i="4"/>
  <c r="F26" i="4"/>
  <c r="E26" i="4"/>
  <c r="F30" i="4"/>
  <c r="F29" i="4"/>
  <c r="F25" i="4"/>
  <c r="F24" i="4"/>
  <c r="E30" i="4"/>
  <c r="E29" i="4"/>
  <c r="E28" i="4"/>
  <c r="E25" i="4"/>
  <c r="E24" i="4"/>
</calcChain>
</file>

<file path=xl/sharedStrings.xml><?xml version="1.0" encoding="utf-8"?>
<sst xmlns="http://schemas.openxmlformats.org/spreadsheetml/2006/main" count="1382" uniqueCount="282">
  <si>
    <t>Bestellen vóór 1 november = levering voor Kerst</t>
  </si>
  <si>
    <t>Voor meer info en bestellingen: kledij@smashlier.be</t>
  </si>
  <si>
    <t>Polyestervest</t>
  </si>
  <si>
    <t>Jas met kap</t>
  </si>
  <si>
    <t>T-shirt rood</t>
  </si>
  <si>
    <t>T-shirt zwart</t>
  </si>
  <si>
    <t>Shiny-Polyester-Tricot. 100% Polyester</t>
  </si>
  <si>
    <t>Double-Stretch-Knit. 95% Pol.. 5% Elast.</t>
  </si>
  <si>
    <t>Polyester-Interlock. 100% Polyester</t>
  </si>
  <si>
    <t>Polyester-Strectch-Jersey. 91% Pol.. 9% Elast.</t>
  </si>
  <si>
    <t>128 - 164:</t>
  </si>
  <si>
    <t>S - 4XL:</t>
  </si>
  <si>
    <t>S - 3XL:</t>
  </si>
  <si>
    <t>34 - 44:</t>
  </si>
  <si>
    <t>Polyesterbroek</t>
  </si>
  <si>
    <t>Trainingsbroek</t>
  </si>
  <si>
    <t>Trainingsshort</t>
  </si>
  <si>
    <t>Tight</t>
  </si>
  <si>
    <t>Shiny-Plyester-Tricot. 100% Polyester</t>
  </si>
  <si>
    <t>Double-Stretch-Knit. 92% Pol.. 8% Elast.</t>
  </si>
  <si>
    <t>Cotton-Stretch-Jersey. 92% Katoen.</t>
  </si>
  <si>
    <t>8% Elasthan</t>
  </si>
  <si>
    <t>S - XXL:</t>
  </si>
  <si>
    <t>34 - 48:</t>
  </si>
  <si>
    <t>Polo</t>
  </si>
  <si>
    <t>Vrijetijdsvest met kap</t>
  </si>
  <si>
    <t>Double-Knit-Polyester. 100% Polyester</t>
  </si>
  <si>
    <t>Smash T-shirt met logo</t>
  </si>
  <si>
    <r>
      <t xml:space="preserve">Smash T-shirt </t>
    </r>
    <r>
      <rPr>
        <b/>
        <sz val="10"/>
        <color rgb="FF0070C0"/>
        <rFont val="Calibri"/>
        <family val="2"/>
        <scheme val="minor"/>
      </rPr>
      <t>limited edition</t>
    </r>
  </si>
  <si>
    <t>Smash Hoodie met logo</t>
  </si>
  <si>
    <t>100% katoen - ringgesponnen</t>
  </si>
  <si>
    <t>80% cotton (Belcoro® yarn). 20% polyester</t>
  </si>
  <si>
    <t>Kind</t>
  </si>
  <si>
    <t>12/14j:</t>
  </si>
  <si>
    <t>12 - 15j:</t>
  </si>
  <si>
    <t>Heren</t>
  </si>
  <si>
    <t>XS-XXL:</t>
  </si>
  <si>
    <t>He/Da</t>
  </si>
  <si>
    <t xml:space="preserve">S - XXL: </t>
  </si>
  <si>
    <t>Dames</t>
  </si>
  <si>
    <t>XS-XL:</t>
  </si>
  <si>
    <t xml:space="preserve">Bestelformulier </t>
  </si>
  <si>
    <t>Gelieve de ingevulde bestelbon door te mailen naar kledij@smashlier.be</t>
  </si>
  <si>
    <t>Naam:</t>
  </si>
  <si>
    <t>Ploeg:</t>
  </si>
  <si>
    <t>Jako</t>
  </si>
  <si>
    <t>Wat</t>
  </si>
  <si>
    <t>Collectie</t>
  </si>
  <si>
    <t>Art.nr.</t>
  </si>
  <si>
    <t>Opdruk naam (achteraan)</t>
  </si>
  <si>
    <t>Maat</t>
  </si>
  <si>
    <t>Aantal</t>
  </si>
  <si>
    <t>Prijs/st.</t>
  </si>
  <si>
    <t>Prijs opdruk</t>
  </si>
  <si>
    <t>Prijs</t>
  </si>
  <si>
    <t>Zet hier de naam die je als opdruk wil</t>
  </si>
  <si>
    <t>selecteer de plaats van opdruk</t>
  </si>
  <si>
    <t>selecteer uit dropdown</t>
  </si>
  <si>
    <t>vul in of selecteer</t>
  </si>
  <si>
    <t>Wordt automatisch ingevuld</t>
  </si>
  <si>
    <t>Jako Polyestervest</t>
  </si>
  <si>
    <t>Challenge</t>
  </si>
  <si>
    <t>Midden</t>
  </si>
  <si>
    <t>Jako Jas met kap</t>
  </si>
  <si>
    <t>Jako T-shirt rood</t>
  </si>
  <si>
    <t>Jako T-shirt zwart</t>
  </si>
  <si>
    <t>Jako Polo</t>
  </si>
  <si>
    <t>Jako Polyesterbroek</t>
  </si>
  <si>
    <t>geen opdruk</t>
  </si>
  <si>
    <t>Jako Short</t>
  </si>
  <si>
    <t>Jako Tight</t>
  </si>
  <si>
    <t>Kind 164</t>
  </si>
  <si>
    <t>Club T-shirt of Hoodie</t>
  </si>
  <si>
    <t>Kleur</t>
  </si>
  <si>
    <t>naam</t>
  </si>
  <si>
    <t>selecteer plaats van opdruk</t>
  </si>
  <si>
    <t>wordt automatisch ingevuld</t>
  </si>
  <si>
    <t>Smash T-shirt met logo - Kind</t>
  </si>
  <si>
    <t>B&amp;C Exact</t>
  </si>
  <si>
    <t>CG149</t>
  </si>
  <si>
    <t>Smash T-shirt met logo - Heren</t>
  </si>
  <si>
    <t>B&amp;C #E150/Duo</t>
  </si>
  <si>
    <t>CGTU01T</t>
  </si>
  <si>
    <t>Smash T-shirt met logo - Dames</t>
  </si>
  <si>
    <t>CGTW02T</t>
  </si>
  <si>
    <t>Smash T-shirt limited edition - Kind</t>
  </si>
  <si>
    <t>Smash Hoodie - Kind</t>
  </si>
  <si>
    <t>Fruit o/t Loom</t>
  </si>
  <si>
    <t>SC62043</t>
  </si>
  <si>
    <t>Smash Hoodie - Heren/Dames</t>
  </si>
  <si>
    <t>SC244C</t>
  </si>
  <si>
    <t>Totaal</t>
  </si>
  <si>
    <t>De bestelling wordt pas bevestigd na betaling van het totaal bedrag</t>
  </si>
  <si>
    <t>IBAN nummer BE28973356250520</t>
  </si>
  <si>
    <t>Gelieve de ingevulde bestelbon te mailen naar kledij@smashlier.be</t>
  </si>
  <si>
    <t>Cotton-Stretch-Jersey. 92% Kat., 8% Elast.</t>
  </si>
  <si>
    <t>Omschrijving</t>
  </si>
  <si>
    <t>Art. nr.</t>
  </si>
  <si>
    <t>Maten Jako Vest/Jas</t>
  </si>
  <si>
    <t>Prijs Pol. Vest</t>
  </si>
  <si>
    <t>Prijs Jas met kap</t>
  </si>
  <si>
    <t>Prijs Vrijet. Vest met kap</t>
  </si>
  <si>
    <t>Maten Tshirt rood</t>
  </si>
  <si>
    <t>Prijs Tshirt rood</t>
  </si>
  <si>
    <t>Maten Tshirt zwart</t>
  </si>
  <si>
    <t>Prijs Tshirt zwart</t>
  </si>
  <si>
    <t>Maten Jako Polo</t>
  </si>
  <si>
    <t>Prijs Polo</t>
  </si>
  <si>
    <t>Kind 128</t>
  </si>
  <si>
    <t>Heren S</t>
  </si>
  <si>
    <t>Kind 140</t>
  </si>
  <si>
    <t>Heren M</t>
  </si>
  <si>
    <t>Jako Vrijetijdsvest met kap</t>
  </si>
  <si>
    <t>Kind 152</t>
  </si>
  <si>
    <t>Heren L</t>
  </si>
  <si>
    <t>Heren XL</t>
  </si>
  <si>
    <t>Heren XXL</t>
  </si>
  <si>
    <t>Heren 3XL</t>
  </si>
  <si>
    <t>Heren 4XL</t>
  </si>
  <si>
    <t>Jako Trainingsbroek</t>
  </si>
  <si>
    <t>Dames 34</t>
  </si>
  <si>
    <t>Jako Trainingsshort</t>
  </si>
  <si>
    <t>Dames 36</t>
  </si>
  <si>
    <t>Jako Indoortight 2.0</t>
  </si>
  <si>
    <t>Tight 2.0</t>
  </si>
  <si>
    <t>08</t>
  </si>
  <si>
    <t>Dames 38</t>
  </si>
  <si>
    <t>rood of zwart</t>
  </si>
  <si>
    <t>Dames 40</t>
  </si>
  <si>
    <t>Dames 42</t>
  </si>
  <si>
    <t>Dames 44</t>
  </si>
  <si>
    <t>Smash T-shirt limited edition - Heren</t>
  </si>
  <si>
    <t>Smash T-shirt limited edition - Dames</t>
  </si>
  <si>
    <t>Joggingbroek Challenge - 6521</t>
  </si>
  <si>
    <t>Short Challenge (zwart) - 6221</t>
  </si>
  <si>
    <t>Ziptop Challenge - 8621</t>
  </si>
  <si>
    <t>Sweater Challenge - 8821</t>
  </si>
  <si>
    <t>Short Challenge - 4421</t>
  </si>
  <si>
    <t>101 of 802</t>
  </si>
  <si>
    <t>Tanktop Challenge - 6021</t>
  </si>
  <si>
    <t>Polo Prestige - 6358</t>
  </si>
  <si>
    <t>01</t>
  </si>
  <si>
    <t>Maten Tight</t>
  </si>
  <si>
    <t>Prijs Tight</t>
  </si>
  <si>
    <t>Maten Poly. broek</t>
  </si>
  <si>
    <t>Prijs Poly. broek</t>
  </si>
  <si>
    <t>Maten Train. broek</t>
  </si>
  <si>
    <t>Prijs Train. broek</t>
  </si>
  <si>
    <t>Dames 46</t>
  </si>
  <si>
    <t>Dames 48</t>
  </si>
  <si>
    <t>Maten Train. short</t>
  </si>
  <si>
    <t>Prijs Train.short</t>
  </si>
  <si>
    <t>Maten Smash T-shirt</t>
  </si>
  <si>
    <t>Prijs T-shirt logo</t>
  </si>
  <si>
    <t>Prijs Lim. Ed.</t>
  </si>
  <si>
    <t>Maten Smash Hoodie</t>
  </si>
  <si>
    <t>Prijs Hoodie</t>
  </si>
  <si>
    <t>Kind 12/14j</t>
  </si>
  <si>
    <t>Kind 12/13</t>
  </si>
  <si>
    <t>Heren XS</t>
  </si>
  <si>
    <t>Kind 14/15</t>
  </si>
  <si>
    <t>HerenS</t>
  </si>
  <si>
    <t>Heren/Dames S</t>
  </si>
  <si>
    <t>Heren/Dames M</t>
  </si>
  <si>
    <t>Heren/Dames L</t>
  </si>
  <si>
    <t>Heren/Dames XL</t>
  </si>
  <si>
    <t>Heren/Dames XXL</t>
  </si>
  <si>
    <t>Dames XS</t>
  </si>
  <si>
    <t>Dames S</t>
  </si>
  <si>
    <t>Dames M</t>
  </si>
  <si>
    <t>Dames L</t>
  </si>
  <si>
    <t>Dames XL</t>
  </si>
  <si>
    <t>Ploegen</t>
  </si>
  <si>
    <t>Plaats Opdruk naam achteraan</t>
  </si>
  <si>
    <t>Maten algemeen</t>
  </si>
  <si>
    <t>Dames 1</t>
  </si>
  <si>
    <t>Bovenaan</t>
  </si>
  <si>
    <t>Zwart</t>
  </si>
  <si>
    <t>Dames 2</t>
  </si>
  <si>
    <t>Rood</t>
  </si>
  <si>
    <t>Dames 3</t>
  </si>
  <si>
    <t>Onderaan</t>
  </si>
  <si>
    <t>Dames 4</t>
  </si>
  <si>
    <t>Dames 5</t>
  </si>
  <si>
    <t>Heren 1</t>
  </si>
  <si>
    <t>Heren 2</t>
  </si>
  <si>
    <t>Kind 12/13j</t>
  </si>
  <si>
    <t>Kind 14/15j</t>
  </si>
  <si>
    <t>Totale lijst</t>
  </si>
  <si>
    <t>Dames 34/36</t>
  </si>
  <si>
    <t>Dames 38/40</t>
  </si>
  <si>
    <t>Dames 42/44</t>
  </si>
  <si>
    <t>Naam</t>
  </si>
  <si>
    <t>Mail adres</t>
  </si>
  <si>
    <t>Ploeg</t>
  </si>
  <si>
    <t>Art. Nr.</t>
  </si>
  <si>
    <t>Naam opdruk</t>
  </si>
  <si>
    <t>Prijs naam opdruk</t>
  </si>
  <si>
    <t>Plaats opdruk</t>
  </si>
  <si>
    <t>Prijs totaal</t>
  </si>
  <si>
    <t>Mail verstuurd?</t>
  </si>
  <si>
    <t>Betaald?</t>
  </si>
  <si>
    <t>Datum betaling</t>
  </si>
  <si>
    <t>x</t>
  </si>
  <si>
    <t>zwart</t>
  </si>
  <si>
    <t>Sofie</t>
  </si>
  <si>
    <t>Sien</t>
  </si>
  <si>
    <t>rood</t>
  </si>
  <si>
    <t>Roos</t>
  </si>
  <si>
    <t>Romey</t>
  </si>
  <si>
    <t>Robbe</t>
  </si>
  <si>
    <t>Robbert</t>
  </si>
  <si>
    <t>Poezeminneke</t>
  </si>
  <si>
    <t>De Raedemaecker</t>
  </si>
  <si>
    <t>Mirte</t>
  </si>
  <si>
    <t>Marie</t>
  </si>
  <si>
    <t>Truyen</t>
  </si>
  <si>
    <t>Maité</t>
  </si>
  <si>
    <t>Nagels</t>
  </si>
  <si>
    <t>Vanhout</t>
  </si>
  <si>
    <t>Lore</t>
  </si>
  <si>
    <t>De Winter</t>
  </si>
  <si>
    <t>Lies</t>
  </si>
  <si>
    <t>Berkvens</t>
  </si>
  <si>
    <t>Kim</t>
  </si>
  <si>
    <t>Vervoort</t>
  </si>
  <si>
    <t>Kaat</t>
  </si>
  <si>
    <t>Joris</t>
  </si>
  <si>
    <t>Hanne</t>
  </si>
  <si>
    <t>Finne</t>
  </si>
  <si>
    <t>Van Der Kuylen</t>
  </si>
  <si>
    <t>Emelie</t>
  </si>
  <si>
    <t>Elien</t>
  </si>
  <si>
    <t>Senturk</t>
  </si>
  <si>
    <t>Axelle</t>
  </si>
  <si>
    <t>Values</t>
  </si>
  <si>
    <t xml:space="preserve">Prijs </t>
  </si>
  <si>
    <t>Prijs naam</t>
  </si>
  <si>
    <t xml:space="preserve">Prijs totaal </t>
  </si>
  <si>
    <t>(leeg)</t>
  </si>
  <si>
    <t>Eindtotaal</t>
  </si>
  <si>
    <t>Sum of Aantal</t>
  </si>
  <si>
    <t>Bestellijst September 2021</t>
  </si>
  <si>
    <t>Smash Lier</t>
  </si>
  <si>
    <t>Pasmaat beschikbaar</t>
  </si>
  <si>
    <t>Extra te bestellen</t>
  </si>
  <si>
    <t>Smash Lier - Opdruk namen</t>
  </si>
  <si>
    <t>Beschikbare pasmaten</t>
  </si>
  <si>
    <t>X</t>
  </si>
  <si>
    <t>M</t>
  </si>
  <si>
    <t>XL</t>
  </si>
  <si>
    <t>3XL</t>
  </si>
  <si>
    <t>XXL</t>
  </si>
  <si>
    <t>L</t>
  </si>
  <si>
    <t>Smash T-shirt rood</t>
  </si>
  <si>
    <t>Kids</t>
  </si>
  <si>
    <t>12/14j</t>
  </si>
  <si>
    <t>XS</t>
  </si>
  <si>
    <t>S</t>
  </si>
  <si>
    <t>Smash Hoodie</t>
  </si>
  <si>
    <t>12/13j</t>
  </si>
  <si>
    <t>14/15j</t>
  </si>
  <si>
    <t>Bestelbewijs Clubkledij 2021</t>
  </si>
  <si>
    <t>Totaal:</t>
  </si>
  <si>
    <t>Betaald:</t>
  </si>
  <si>
    <t>Teamkledij 2023-2024</t>
  </si>
  <si>
    <t>Jako Trainingsbroek zonder rits</t>
  </si>
  <si>
    <t>Jako Polyesterbroek met rits</t>
  </si>
  <si>
    <t>Andere</t>
  </si>
  <si>
    <t>Recreanten</t>
  </si>
  <si>
    <t>Start2Volley</t>
  </si>
  <si>
    <t>U11/U13</t>
  </si>
  <si>
    <t>U15</t>
  </si>
  <si>
    <t>U17-1</t>
  </si>
  <si>
    <t>U17-2</t>
  </si>
  <si>
    <t>Email:</t>
  </si>
  <si>
    <t>#N/B</t>
  </si>
  <si>
    <t>Extra in andere maat?</t>
  </si>
  <si>
    <t>Mededeling: Bestelnummer + Naam + ploeg</t>
  </si>
  <si>
    <t>Kind 116</t>
  </si>
  <si>
    <t>NA</t>
  </si>
  <si>
    <t>140 - 164: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</si>
</sst>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£&quot;* #,##0.00_-;\-&quot;£&quot;* #,##0.00_-;_-&quot;£&quot;* &quot;-&quot;??_-;_-@_-"/>
    <numFmt numFmtId="165" formatCode="_-[$€-2]\ * #,##0.00_-;\-[$€-2]\ * #,##0.00_-;_-[$€-2]\ * &quot;-&quot;??_-;_-@_-"/>
    <numFmt numFmtId="166" formatCode="[$€-2]\ #,##0;[Red]\-[$€-2]\ #,##0"/>
    <numFmt numFmtId="167" formatCode="_-* #,##0.00\ [$€-813]_-;\-* #,##0.00\ [$€-813]_-;_-* &quot;-&quot;??\ [$€-813]_-;_-@_-"/>
    <numFmt numFmtId="168" formatCode="#,##0.00\ [$€-813]"/>
    <numFmt numFmtId="169" formatCode="#,##0.00\ [$€-1]"/>
    <numFmt numFmtId="170" formatCode="_ [$€-813]\ * #,##0.00_ ;_ [$€-813]\ * \-#,##0.00_ ;_ [$€-813]\ * &quot;-&quot;??_ ;_ @_ 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7"/>
      <color rgb="FF1A1E21"/>
      <name val="Arial"/>
      <family val="2"/>
    </font>
    <font>
      <strike/>
      <sz val="11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trike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9C9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8B6B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80">
    <xf numFmtId="0" fontId="0" fillId="0" borderId="0" xfId="0"/>
    <xf numFmtId="0" fontId="1" fillId="0" borderId="0" xfId="0" applyFont="1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4" xfId="0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6" xfId="0" applyFill="1" applyBorder="1" applyAlignment="1">
      <alignment horizontal="right"/>
    </xf>
    <xf numFmtId="0" fontId="5" fillId="2" borderId="7" xfId="0" applyFont="1" applyFill="1" applyBorder="1" applyAlignment="1">
      <alignment horizontal="center"/>
    </xf>
    <xf numFmtId="0" fontId="0" fillId="2" borderId="8" xfId="0" applyFill="1" applyBorder="1"/>
    <xf numFmtId="0" fontId="0" fillId="2" borderId="7" xfId="0" applyFill="1" applyBorder="1" applyAlignment="1">
      <alignment horizontal="right"/>
    </xf>
    <xf numFmtId="16" fontId="0" fillId="2" borderId="4" xfId="0" quotePrefix="1" applyNumberFormat="1" applyFill="1" applyBorder="1" applyAlignment="1">
      <alignment horizontal="right"/>
    </xf>
    <xf numFmtId="16" fontId="0" fillId="2" borderId="0" xfId="0" quotePrefix="1" applyNumberFormat="1" applyFill="1" applyAlignment="1">
      <alignment horizontal="right"/>
    </xf>
    <xf numFmtId="0" fontId="7" fillId="2" borderId="5" xfId="0" applyFont="1" applyFill="1" applyBorder="1"/>
    <xf numFmtId="0" fontId="7" fillId="2" borderId="8" xfId="0" applyFont="1" applyFill="1" applyBorder="1"/>
    <xf numFmtId="0" fontId="7" fillId="2" borderId="0" xfId="0" applyFont="1" applyFill="1"/>
    <xf numFmtId="0" fontId="10" fillId="0" borderId="0" xfId="0" applyFont="1"/>
    <xf numFmtId="0" fontId="0" fillId="0" borderId="9" xfId="0" applyBorder="1"/>
    <xf numFmtId="0" fontId="0" fillId="0" borderId="15" xfId="0" applyBorder="1"/>
    <xf numFmtId="0" fontId="10" fillId="0" borderId="11" xfId="0" applyFont="1" applyBorder="1"/>
    <xf numFmtId="165" fontId="0" fillId="0" borderId="13" xfId="0" applyNumberFormat="1" applyBorder="1"/>
    <xf numFmtId="0" fontId="0" fillId="2" borderId="6" xfId="0" applyFill="1" applyBorder="1"/>
    <xf numFmtId="0" fontId="0" fillId="2" borderId="7" xfId="0" applyFill="1" applyBorder="1"/>
    <xf numFmtId="0" fontId="10" fillId="0" borderId="20" xfId="0" applyFont="1" applyBorder="1"/>
    <xf numFmtId="0" fontId="0" fillId="0" borderId="21" xfId="0" applyBorder="1"/>
    <xf numFmtId="0" fontId="0" fillId="2" borderId="27" xfId="0" applyFill="1" applyBorder="1"/>
    <xf numFmtId="0" fontId="0" fillId="0" borderId="27" xfId="0" applyBorder="1"/>
    <xf numFmtId="165" fontId="0" fillId="0" borderId="9" xfId="1" applyNumberFormat="1" applyFont="1" applyBorder="1"/>
    <xf numFmtId="0" fontId="10" fillId="0" borderId="34" xfId="0" applyFont="1" applyBorder="1"/>
    <xf numFmtId="0" fontId="10" fillId="0" borderId="34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0" fillId="2" borderId="11" xfId="0" applyFill="1" applyBorder="1"/>
    <xf numFmtId="0" fontId="0" fillId="2" borderId="36" xfId="0" applyFill="1" applyBorder="1"/>
    <xf numFmtId="0" fontId="13" fillId="2" borderId="11" xfId="0" applyFont="1" applyFill="1" applyBorder="1" applyAlignment="1">
      <alignment horizontal="center" wrapText="1"/>
    </xf>
    <xf numFmtId="166" fontId="0" fillId="0" borderId="0" xfId="0" applyNumberFormat="1"/>
    <xf numFmtId="165" fontId="0" fillId="0" borderId="27" xfId="1" applyNumberFormat="1" applyFont="1" applyBorder="1"/>
    <xf numFmtId="0" fontId="10" fillId="0" borderId="20" xfId="0" applyFont="1" applyBorder="1" applyAlignment="1">
      <alignment horizontal="center" wrapText="1"/>
    </xf>
    <xf numFmtId="165" fontId="0" fillId="5" borderId="27" xfId="1" applyNumberFormat="1" applyFont="1" applyFill="1" applyBorder="1"/>
    <xf numFmtId="165" fontId="0" fillId="0" borderId="41" xfId="1" applyNumberFormat="1" applyFont="1" applyBorder="1"/>
    <xf numFmtId="165" fontId="0" fillId="0" borderId="9" xfId="0" applyNumberFormat="1" applyBorder="1"/>
    <xf numFmtId="165" fontId="0" fillId="0" borderId="15" xfId="0" applyNumberFormat="1" applyBorder="1"/>
    <xf numFmtId="0" fontId="0" fillId="2" borderId="48" xfId="0" applyFill="1" applyBorder="1"/>
    <xf numFmtId="165" fontId="0" fillId="0" borderId="9" xfId="2" applyNumberFormat="1" applyFont="1" applyBorder="1"/>
    <xf numFmtId="0" fontId="12" fillId="0" borderId="34" xfId="0" applyFont="1" applyBorder="1" applyAlignment="1">
      <alignment horizontal="center"/>
    </xf>
    <xf numFmtId="0" fontId="12" fillId="0" borderId="34" xfId="0" applyFont="1" applyBorder="1"/>
    <xf numFmtId="0" fontId="12" fillId="0" borderId="35" xfId="0" applyFont="1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0" fillId="0" borderId="11" xfId="0" applyBorder="1"/>
    <xf numFmtId="0" fontId="0" fillId="2" borderId="28" xfId="0" applyFill="1" applyBorder="1"/>
    <xf numFmtId="0" fontId="0" fillId="2" borderId="30" xfId="0" applyFill="1" applyBorder="1"/>
    <xf numFmtId="0" fontId="0" fillId="2" borderId="50" xfId="0" applyFill="1" applyBorder="1"/>
    <xf numFmtId="0" fontId="0" fillId="2" borderId="51" xfId="0" applyFill="1" applyBorder="1"/>
    <xf numFmtId="0" fontId="0" fillId="2" borderId="43" xfId="0" applyFill="1" applyBorder="1"/>
    <xf numFmtId="0" fontId="0" fillId="2" borderId="44" xfId="0" applyFill="1" applyBorder="1"/>
    <xf numFmtId="0" fontId="0" fillId="2" borderId="45" xfId="0" applyFill="1" applyBorder="1"/>
    <xf numFmtId="0" fontId="3" fillId="2" borderId="24" xfId="0" applyFont="1" applyFill="1" applyBorder="1"/>
    <xf numFmtId="0" fontId="3" fillId="2" borderId="32" xfId="0" applyFont="1" applyFill="1" applyBorder="1"/>
    <xf numFmtId="0" fontId="22" fillId="2" borderId="29" xfId="0" applyFont="1" applyFill="1" applyBorder="1"/>
    <xf numFmtId="0" fontId="0" fillId="2" borderId="31" xfId="0" applyFill="1" applyBorder="1"/>
    <xf numFmtId="0" fontId="15" fillId="2" borderId="0" xfId="0" applyFont="1" applyFill="1"/>
    <xf numFmtId="0" fontId="0" fillId="3" borderId="9" xfId="0" applyFill="1" applyBorder="1" applyProtection="1">
      <protection locked="0"/>
    </xf>
    <xf numFmtId="0" fontId="0" fillId="3" borderId="15" xfId="0" applyFill="1" applyBorder="1" applyProtection="1">
      <protection locked="0"/>
    </xf>
    <xf numFmtId="0" fontId="10" fillId="2" borderId="0" xfId="0" applyFont="1" applyFill="1"/>
    <xf numFmtId="0" fontId="22" fillId="2" borderId="0" xfId="0" applyFont="1" applyFill="1"/>
    <xf numFmtId="0" fontId="8" fillId="2" borderId="0" xfId="0" applyFont="1" applyFill="1" applyAlignment="1">
      <alignment horizontal="center"/>
    </xf>
    <xf numFmtId="0" fontId="0" fillId="0" borderId="5" xfId="0" applyBorder="1"/>
    <xf numFmtId="165" fontId="0" fillId="7" borderId="27" xfId="1" applyNumberFormat="1" applyFont="1" applyFill="1" applyBorder="1"/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0" fillId="3" borderId="27" xfId="0" applyFill="1" applyBorder="1" applyAlignment="1" applyProtection="1">
      <alignment horizontal="center"/>
      <protection locked="0"/>
    </xf>
    <xf numFmtId="0" fontId="0" fillId="3" borderId="40" xfId="0" applyFill="1" applyBorder="1" applyAlignment="1" applyProtection="1">
      <alignment horizontal="center"/>
      <protection locked="0"/>
    </xf>
    <xf numFmtId="0" fontId="7" fillId="2" borderId="4" xfId="0" applyFont="1" applyFill="1" applyBorder="1"/>
    <xf numFmtId="0" fontId="0" fillId="2" borderId="0" xfId="0" applyFill="1" applyAlignment="1">
      <alignment horizontal="center"/>
    </xf>
    <xf numFmtId="0" fontId="0" fillId="0" borderId="9" xfId="0" applyBorder="1" applyProtection="1">
      <protection locked="0"/>
    </xf>
    <xf numFmtId="0" fontId="0" fillId="0" borderId="48" xfId="0" applyBorder="1"/>
    <xf numFmtId="0" fontId="0" fillId="0" borderId="11" xfId="0" applyBorder="1" applyProtection="1"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48" xfId="0" applyBorder="1" applyProtection="1">
      <protection locked="0"/>
    </xf>
    <xf numFmtId="0" fontId="0" fillId="0" borderId="48" xfId="0" applyBorder="1" applyAlignment="1" applyProtection="1">
      <alignment horizontal="center"/>
      <protection locked="0"/>
    </xf>
    <xf numFmtId="0" fontId="0" fillId="4" borderId="32" xfId="0" applyFill="1" applyBorder="1"/>
    <xf numFmtId="0" fontId="10" fillId="6" borderId="38" xfId="0" applyFont="1" applyFill="1" applyBorder="1"/>
    <xf numFmtId="0" fontId="10" fillId="6" borderId="38" xfId="0" applyFont="1" applyFill="1" applyBorder="1" applyAlignment="1">
      <alignment horizontal="center" wrapText="1"/>
    </xf>
    <xf numFmtId="0" fontId="10" fillId="6" borderId="54" xfId="0" applyFont="1" applyFill="1" applyBorder="1" applyAlignment="1">
      <alignment horizontal="center"/>
    </xf>
    <xf numFmtId="0" fontId="10" fillId="6" borderId="39" xfId="0" applyFont="1" applyFill="1" applyBorder="1" applyAlignment="1">
      <alignment wrapText="1"/>
    </xf>
    <xf numFmtId="0" fontId="10" fillId="6" borderId="56" xfId="0" applyFont="1" applyFill="1" applyBorder="1" applyAlignment="1">
      <alignment horizontal="center"/>
    </xf>
    <xf numFmtId="0" fontId="0" fillId="4" borderId="57" xfId="0" applyFill="1" applyBorder="1"/>
    <xf numFmtId="0" fontId="0" fillId="0" borderId="36" xfId="0" applyBorder="1"/>
    <xf numFmtId="0" fontId="0" fillId="0" borderId="42" xfId="0" applyBorder="1" applyProtection="1">
      <protection locked="0"/>
    </xf>
    <xf numFmtId="0" fontId="0" fillId="0" borderId="58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41" xfId="0" applyBorder="1"/>
    <xf numFmtId="0" fontId="0" fillId="0" borderId="53" xfId="0" applyBorder="1"/>
    <xf numFmtId="0" fontId="0" fillId="0" borderId="16" xfId="0" applyBorder="1" applyProtection="1">
      <protection locked="0"/>
    </xf>
    <xf numFmtId="0" fontId="20" fillId="2" borderId="0" xfId="0" applyFont="1" applyFill="1" applyAlignment="1">
      <alignment horizontal="center"/>
    </xf>
    <xf numFmtId="0" fontId="1" fillId="2" borderId="0" xfId="0" applyFont="1" applyFill="1"/>
    <xf numFmtId="0" fontId="1" fillId="10" borderId="9" xfId="0" applyFont="1" applyFill="1" applyBorder="1"/>
    <xf numFmtId="0" fontId="0" fillId="10" borderId="9" xfId="0" applyFill="1" applyBorder="1"/>
    <xf numFmtId="0" fontId="24" fillId="0" borderId="9" xfId="0" applyFont="1" applyBorder="1"/>
    <xf numFmtId="0" fontId="24" fillId="0" borderId="9" xfId="0" applyFont="1" applyBorder="1" applyAlignment="1">
      <alignment horizontal="left"/>
    </xf>
    <xf numFmtId="0" fontId="1" fillId="0" borderId="9" xfId="0" applyFont="1" applyBorder="1"/>
    <xf numFmtId="166" fontId="0" fillId="0" borderId="9" xfId="0" applyNumberFormat="1" applyBorder="1"/>
    <xf numFmtId="0" fontId="1" fillId="11" borderId="9" xfId="0" applyFont="1" applyFill="1" applyBorder="1"/>
    <xf numFmtId="0" fontId="1" fillId="12" borderId="9" xfId="0" applyFont="1" applyFill="1" applyBorder="1"/>
    <xf numFmtId="0" fontId="1" fillId="9" borderId="9" xfId="0" applyFont="1" applyFill="1" applyBorder="1"/>
    <xf numFmtId="0" fontId="18" fillId="4" borderId="9" xfId="0" applyFont="1" applyFill="1" applyBorder="1"/>
    <xf numFmtId="0" fontId="1" fillId="4" borderId="9" xfId="0" applyFont="1" applyFill="1" applyBorder="1"/>
    <xf numFmtId="0" fontId="1" fillId="7" borderId="9" xfId="0" applyFont="1" applyFill="1" applyBorder="1"/>
    <xf numFmtId="0" fontId="24" fillId="0" borderId="0" xfId="0" applyFont="1" applyAlignment="1">
      <alignment horizontal="left"/>
    </xf>
    <xf numFmtId="0" fontId="24" fillId="0" borderId="9" xfId="0" quotePrefix="1" applyFont="1" applyBorder="1" applyAlignment="1">
      <alignment horizontal="left"/>
    </xf>
    <xf numFmtId="0" fontId="24" fillId="5" borderId="9" xfId="0" applyFont="1" applyFill="1" applyBorder="1"/>
    <xf numFmtId="0" fontId="24" fillId="5" borderId="9" xfId="0" applyFont="1" applyFill="1" applyBorder="1" applyAlignment="1">
      <alignment horizontal="left"/>
    </xf>
    <xf numFmtId="0" fontId="0" fillId="0" borderId="0" xfId="0" applyAlignment="1">
      <alignment horizontal="right"/>
    </xf>
    <xf numFmtId="0" fontId="0" fillId="5" borderId="9" xfId="0" applyFill="1" applyBorder="1"/>
    <xf numFmtId="167" fontId="0" fillId="0" borderId="0" xfId="0" applyNumberFormat="1"/>
    <xf numFmtId="0" fontId="0" fillId="0" borderId="0" xfId="0" pivotButton="1"/>
    <xf numFmtId="0" fontId="25" fillId="0" borderId="9" xfId="3" applyBorder="1"/>
    <xf numFmtId="0" fontId="0" fillId="0" borderId="9" xfId="0" applyBorder="1" applyAlignment="1">
      <alignment horizontal="right"/>
    </xf>
    <xf numFmtId="167" fontId="0" fillId="0" borderId="9" xfId="0" applyNumberFormat="1" applyBorder="1"/>
    <xf numFmtId="167" fontId="0" fillId="0" borderId="9" xfId="1" applyNumberFormat="1" applyFont="1" applyBorder="1"/>
    <xf numFmtId="168" fontId="0" fillId="0" borderId="0" xfId="0" applyNumberFormat="1"/>
    <xf numFmtId="169" fontId="0" fillId="0" borderId="0" xfId="0" applyNumberFormat="1"/>
    <xf numFmtId="2" fontId="0" fillId="0" borderId="9" xfId="0" applyNumberFormat="1" applyBorder="1"/>
    <xf numFmtId="167" fontId="0" fillId="0" borderId="27" xfId="0" applyNumberFormat="1" applyBorder="1"/>
    <xf numFmtId="167" fontId="7" fillId="2" borderId="0" xfId="0" applyNumberFormat="1" applyFont="1" applyFill="1"/>
    <xf numFmtId="167" fontId="7" fillId="2" borderId="7" xfId="0" applyNumberFormat="1" applyFont="1" applyFill="1" applyBorder="1"/>
    <xf numFmtId="167" fontId="7" fillId="2" borderId="5" xfId="0" applyNumberFormat="1" applyFont="1" applyFill="1" applyBorder="1"/>
    <xf numFmtId="167" fontId="7" fillId="2" borderId="8" xfId="0" applyNumberFormat="1" applyFont="1" applyFill="1" applyBorder="1"/>
    <xf numFmtId="167" fontId="7" fillId="2" borderId="0" xfId="0" applyNumberFormat="1" applyFont="1" applyFill="1" applyAlignment="1">
      <alignment horizontal="center"/>
    </xf>
    <xf numFmtId="167" fontId="7" fillId="2" borderId="7" xfId="0" applyNumberFormat="1" applyFont="1" applyFill="1" applyBorder="1" applyAlignment="1">
      <alignment horizontal="center"/>
    </xf>
    <xf numFmtId="167" fontId="7" fillId="2" borderId="5" xfId="0" applyNumberFormat="1" applyFont="1" applyFill="1" applyBorder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166" fontId="0" fillId="5" borderId="9" xfId="0" applyNumberFormat="1" applyFill="1" applyBorder="1"/>
    <xf numFmtId="168" fontId="0" fillId="13" borderId="0" xfId="0" applyNumberFormat="1" applyFill="1"/>
    <xf numFmtId="0" fontId="0" fillId="0" borderId="9" xfId="0" applyBorder="1" applyAlignment="1">
      <alignment horizontal="center"/>
    </xf>
    <xf numFmtId="0" fontId="21" fillId="0" borderId="0" xfId="0" applyFont="1"/>
    <xf numFmtId="0" fontId="21" fillId="14" borderId="9" xfId="0" applyFont="1" applyFill="1" applyBorder="1" applyAlignment="1">
      <alignment horizontal="center"/>
    </xf>
    <xf numFmtId="0" fontId="21" fillId="14" borderId="9" xfId="0" applyFont="1" applyFill="1" applyBorder="1"/>
    <xf numFmtId="0" fontId="21" fillId="14" borderId="27" xfId="0" applyFont="1" applyFill="1" applyBorder="1"/>
    <xf numFmtId="167" fontId="21" fillId="14" borderId="27" xfId="0" applyNumberFormat="1" applyFont="1" applyFill="1" applyBorder="1"/>
    <xf numFmtId="0" fontId="0" fillId="15" borderId="9" xfId="0" applyFill="1" applyBorder="1"/>
    <xf numFmtId="167" fontId="0" fillId="15" borderId="27" xfId="1" applyNumberFormat="1" applyFont="1" applyFill="1" applyBorder="1"/>
    <xf numFmtId="0" fontId="0" fillId="0" borderId="59" xfId="0" applyBorder="1"/>
    <xf numFmtId="0" fontId="24" fillId="15" borderId="9" xfId="0" applyFont="1" applyFill="1" applyBorder="1"/>
    <xf numFmtId="167" fontId="24" fillId="15" borderId="27" xfId="1" applyNumberFormat="1" applyFont="1" applyFill="1" applyBorder="1"/>
    <xf numFmtId="0" fontId="24" fillId="0" borderId="9" xfId="0" applyFont="1" applyBorder="1" applyAlignment="1">
      <alignment horizontal="center"/>
    </xf>
    <xf numFmtId="0" fontId="24" fillId="0" borderId="0" xfId="0" applyFont="1"/>
    <xf numFmtId="16" fontId="0" fillId="0" borderId="9" xfId="0" applyNumberFormat="1" applyBorder="1"/>
    <xf numFmtId="16" fontId="24" fillId="0" borderId="9" xfId="0" applyNumberFormat="1" applyFont="1" applyBorder="1"/>
    <xf numFmtId="0" fontId="0" fillId="0" borderId="0" xfId="0" applyAlignment="1">
      <alignment horizontal="center"/>
    </xf>
    <xf numFmtId="0" fontId="26" fillId="0" borderId="9" xfId="0" applyFont="1" applyBorder="1" applyAlignment="1">
      <alignment horizontal="center"/>
    </xf>
    <xf numFmtId="0" fontId="0" fillId="14" borderId="9" xfId="0" applyFill="1" applyBorder="1"/>
    <xf numFmtId="0" fontId="0" fillId="3" borderId="9" xfId="0" applyFill="1" applyBorder="1"/>
    <xf numFmtId="0" fontId="0" fillId="16" borderId="9" xfId="0" applyFill="1" applyBorder="1"/>
    <xf numFmtId="0" fontId="0" fillId="3" borderId="59" xfId="0" applyFill="1" applyBorder="1"/>
    <xf numFmtId="0" fontId="0" fillId="14" borderId="9" xfId="0" applyFill="1" applyBorder="1" applyAlignment="1">
      <alignment wrapText="1"/>
    </xf>
    <xf numFmtId="0" fontId="0" fillId="13" borderId="9" xfId="0" applyFill="1" applyBorder="1" applyAlignment="1">
      <alignment wrapText="1"/>
    </xf>
    <xf numFmtId="0" fontId="0" fillId="0" borderId="0" xfId="0" applyAlignment="1">
      <alignment horizontal="left"/>
    </xf>
    <xf numFmtId="0" fontId="0" fillId="11" borderId="9" xfId="0" applyFill="1" applyBorder="1"/>
    <xf numFmtId="0" fontId="25" fillId="11" borderId="9" xfId="3" applyFill="1" applyBorder="1"/>
    <xf numFmtId="167" fontId="0" fillId="11" borderId="27" xfId="1" applyNumberFormat="1" applyFont="1" applyFill="1" applyBorder="1"/>
    <xf numFmtId="0" fontId="0" fillId="11" borderId="9" xfId="0" applyFill="1" applyBorder="1" applyAlignment="1">
      <alignment horizontal="center"/>
    </xf>
    <xf numFmtId="16" fontId="0" fillId="11" borderId="9" xfId="0" applyNumberFormat="1" applyFill="1" applyBorder="1"/>
    <xf numFmtId="0" fontId="0" fillId="11" borderId="0" xfId="0" applyFill="1"/>
    <xf numFmtId="0" fontId="24" fillId="0" borderId="59" xfId="0" applyFont="1" applyBorder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170" fontId="0" fillId="2" borderId="0" xfId="0" applyNumberFormat="1" applyFill="1"/>
    <xf numFmtId="0" fontId="0" fillId="17" borderId="9" xfId="0" applyFill="1" applyBorder="1"/>
    <xf numFmtId="0" fontId="0" fillId="17" borderId="9" xfId="0" applyFill="1" applyBorder="1" applyAlignment="1">
      <alignment horizontal="right"/>
    </xf>
    <xf numFmtId="167" fontId="0" fillId="17" borderId="9" xfId="0" applyNumberFormat="1" applyFill="1" applyBorder="1"/>
    <xf numFmtId="167" fontId="0" fillId="17" borderId="9" xfId="1" applyNumberFormat="1" applyFont="1" applyFill="1" applyBorder="1"/>
    <xf numFmtId="167" fontId="0" fillId="17" borderId="27" xfId="1" applyNumberFormat="1" applyFont="1" applyFill="1" applyBorder="1"/>
    <xf numFmtId="167" fontId="0" fillId="17" borderId="27" xfId="0" applyNumberFormat="1" applyFill="1" applyBorder="1"/>
    <xf numFmtId="0" fontId="0" fillId="17" borderId="9" xfId="0" applyFill="1" applyBorder="1" applyAlignment="1">
      <alignment horizontal="center"/>
    </xf>
    <xf numFmtId="0" fontId="0" fillId="17" borderId="0" xfId="0" applyFill="1"/>
    <xf numFmtId="0" fontId="28" fillId="2" borderId="0" xfId="0" applyFont="1" applyFill="1" applyAlignment="1">
      <alignment horizontal="center"/>
    </xf>
    <xf numFmtId="0" fontId="28" fillId="2" borderId="7" xfId="0" applyFont="1" applyFill="1" applyBorder="1" applyAlignment="1">
      <alignment horizontal="center"/>
    </xf>
    <xf numFmtId="0" fontId="15" fillId="2" borderId="0" xfId="0" applyFont="1" applyFill="1" applyAlignment="1">
      <alignment horizontal="left"/>
    </xf>
    <xf numFmtId="0" fontId="15" fillId="2" borderId="5" xfId="0" applyFont="1" applyFill="1" applyBorder="1" applyAlignment="1">
      <alignment horizontal="left"/>
    </xf>
    <xf numFmtId="0" fontId="23" fillId="2" borderId="7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/>
    </xf>
    <xf numFmtId="0" fontId="20" fillId="6" borderId="25" xfId="0" applyFont="1" applyFill="1" applyBorder="1" applyAlignment="1">
      <alignment horizontal="center"/>
    </xf>
    <xf numFmtId="0" fontId="20" fillId="6" borderId="26" xfId="0" applyFont="1" applyFill="1" applyBorder="1" applyAlignment="1">
      <alignment horizontal="center"/>
    </xf>
    <xf numFmtId="0" fontId="10" fillId="0" borderId="38" xfId="0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39" xfId="0" applyFont="1" applyBorder="1" applyAlignment="1">
      <alignment horizontal="center" wrapText="1"/>
    </xf>
    <xf numFmtId="0" fontId="13" fillId="2" borderId="36" xfId="0" applyFont="1" applyFill="1" applyBorder="1" applyAlignment="1">
      <alignment horizontal="center" wrapText="1"/>
    </xf>
    <xf numFmtId="0" fontId="13" fillId="2" borderId="47" xfId="0" applyFont="1" applyFill="1" applyBorder="1" applyAlignment="1">
      <alignment horizontal="center" wrapText="1"/>
    </xf>
    <xf numFmtId="0" fontId="0" fillId="3" borderId="27" xfId="0" applyFill="1" applyBorder="1" applyAlignment="1" applyProtection="1">
      <alignment horizontal="center"/>
      <protection locked="0"/>
    </xf>
    <xf numFmtId="0" fontId="0" fillId="3" borderId="40" xfId="0" applyFill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3" fillId="0" borderId="36" xfId="0" applyFont="1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0" fillId="5" borderId="48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9" fillId="3" borderId="12" xfId="0" applyFont="1" applyFill="1" applyBorder="1" applyAlignment="1" applyProtection="1">
      <alignment horizontal="left"/>
      <protection locked="0"/>
    </xf>
    <xf numFmtId="0" fontId="9" fillId="3" borderId="9" xfId="0" applyFont="1" applyFill="1" applyBorder="1" applyAlignment="1" applyProtection="1">
      <alignment horizontal="left"/>
      <protection locked="0"/>
    </xf>
    <xf numFmtId="0" fontId="16" fillId="2" borderId="0" xfId="0" applyFont="1" applyFill="1" applyAlignment="1">
      <alignment horizontal="center"/>
    </xf>
    <xf numFmtId="0" fontId="18" fillId="2" borderId="12" xfId="0" applyFont="1" applyFill="1" applyBorder="1" applyAlignment="1">
      <alignment horizontal="left"/>
    </xf>
    <xf numFmtId="0" fontId="18" fillId="2" borderId="9" xfId="0" applyFont="1" applyFill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3" fillId="2" borderId="10" xfId="0" applyFont="1" applyFill="1" applyBorder="1" applyAlignment="1">
      <alignment horizontal="center" wrapText="1"/>
    </xf>
    <xf numFmtId="0" fontId="13" fillId="2" borderId="11" xfId="0" applyFont="1" applyFill="1" applyBorder="1" applyAlignment="1">
      <alignment horizontal="center" wrapText="1"/>
    </xf>
    <xf numFmtId="0" fontId="21" fillId="3" borderId="24" xfId="0" applyFont="1" applyFill="1" applyBorder="1" applyAlignment="1" applyProtection="1">
      <alignment horizontal="left"/>
      <protection locked="0"/>
    </xf>
    <xf numFmtId="0" fontId="21" fillId="3" borderId="25" xfId="0" applyFont="1" applyFill="1" applyBorder="1" applyAlignment="1" applyProtection="1">
      <alignment horizontal="left"/>
      <protection locked="0"/>
    </xf>
    <xf numFmtId="0" fontId="21" fillId="3" borderId="26" xfId="0" applyFont="1" applyFill="1" applyBorder="1" applyAlignment="1" applyProtection="1">
      <alignment horizontal="left"/>
      <protection locked="0"/>
    </xf>
    <xf numFmtId="0" fontId="14" fillId="2" borderId="0" xfId="0" applyFont="1" applyFill="1" applyAlignment="1">
      <alignment horizontal="center"/>
    </xf>
    <xf numFmtId="165" fontId="21" fillId="0" borderId="14" xfId="0" applyNumberFormat="1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165" fontId="21" fillId="0" borderId="15" xfId="0" applyNumberFormat="1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165" fontId="21" fillId="4" borderId="15" xfId="0" applyNumberFormat="1" applyFont="1" applyFill="1" applyBorder="1" applyAlignment="1">
      <alignment horizontal="center"/>
    </xf>
    <xf numFmtId="165" fontId="21" fillId="4" borderId="16" xfId="0" applyNumberFormat="1" applyFont="1" applyFill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2" fillId="0" borderId="44" xfId="0" applyFont="1" applyBorder="1" applyAlignment="1">
      <alignment horizontal="center"/>
    </xf>
    <xf numFmtId="0" fontId="21" fillId="3" borderId="29" xfId="0" applyFont="1" applyFill="1" applyBorder="1" applyAlignment="1" applyProtection="1">
      <alignment horizontal="left"/>
      <protection locked="0"/>
    </xf>
    <xf numFmtId="0" fontId="21" fillId="3" borderId="28" xfId="0" applyFont="1" applyFill="1" applyBorder="1" applyAlignment="1" applyProtection="1">
      <alignment horizontal="left"/>
      <protection locked="0"/>
    </xf>
    <xf numFmtId="0" fontId="21" fillId="3" borderId="30" xfId="0" applyFont="1" applyFill="1" applyBorder="1" applyAlignment="1" applyProtection="1">
      <alignment horizontal="left"/>
      <protection locked="0"/>
    </xf>
    <xf numFmtId="0" fontId="9" fillId="3" borderId="52" xfId="0" applyFont="1" applyFill="1" applyBorder="1" applyAlignment="1" applyProtection="1">
      <alignment horizontal="left"/>
      <protection locked="0"/>
    </xf>
    <xf numFmtId="0" fontId="9" fillId="3" borderId="48" xfId="0" applyFont="1" applyFill="1" applyBorder="1" applyAlignment="1" applyProtection="1">
      <alignment horizontal="left"/>
      <protection locked="0"/>
    </xf>
    <xf numFmtId="0" fontId="9" fillId="3" borderId="40" xfId="0" applyFont="1" applyFill="1" applyBorder="1" applyAlignment="1" applyProtection="1">
      <alignment horizontal="left"/>
      <protection locked="0"/>
    </xf>
    <xf numFmtId="0" fontId="9" fillId="3" borderId="22" xfId="0" applyFont="1" applyFill="1" applyBorder="1" applyAlignment="1" applyProtection="1">
      <alignment horizontal="left"/>
      <protection locked="0"/>
    </xf>
    <xf numFmtId="0" fontId="9" fillId="3" borderId="23" xfId="0" applyFont="1" applyFill="1" applyBorder="1" applyAlignment="1" applyProtection="1">
      <alignment horizontal="left"/>
      <protection locked="0"/>
    </xf>
    <xf numFmtId="0" fontId="12" fillId="0" borderId="33" xfId="0" applyFont="1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20" xfId="0" applyFont="1" applyBorder="1" applyAlignment="1">
      <alignment horizontal="center" wrapText="1"/>
    </xf>
    <xf numFmtId="0" fontId="12" fillId="0" borderId="46" xfId="0" applyFont="1" applyBorder="1" applyAlignment="1">
      <alignment horizontal="center" wrapText="1"/>
    </xf>
    <xf numFmtId="0" fontId="0" fillId="3" borderId="41" xfId="0" applyFill="1" applyBorder="1" applyAlignment="1" applyProtection="1">
      <alignment horizontal="center"/>
      <protection locked="0"/>
    </xf>
    <xf numFmtId="0" fontId="0" fillId="3" borderId="49" xfId="0" applyFill="1" applyBorder="1" applyAlignment="1" applyProtection="1">
      <alignment horizontal="center"/>
      <protection locked="0"/>
    </xf>
    <xf numFmtId="0" fontId="13" fillId="2" borderId="37" xfId="0" applyFont="1" applyFill="1" applyBorder="1" applyAlignment="1">
      <alignment horizontal="center" wrapText="1"/>
    </xf>
    <xf numFmtId="0" fontId="9" fillId="3" borderId="14" xfId="0" applyFont="1" applyFill="1" applyBorder="1" applyAlignment="1" applyProtection="1">
      <alignment horizontal="left"/>
      <protection locked="0"/>
    </xf>
    <xf numFmtId="0" fontId="9" fillId="3" borderId="15" xfId="0" applyFont="1" applyFill="1" applyBorder="1" applyAlignment="1" applyProtection="1">
      <alignment horizontal="left"/>
      <protection locked="0"/>
    </xf>
    <xf numFmtId="0" fontId="27" fillId="13" borderId="9" xfId="0" applyFont="1" applyFill="1" applyBorder="1" applyAlignment="1">
      <alignment horizontal="center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10" fillId="6" borderId="55" xfId="0" applyFont="1" applyFill="1" applyBorder="1" applyAlignment="1">
      <alignment horizontal="center"/>
    </xf>
    <xf numFmtId="0" fontId="10" fillId="6" borderId="54" xfId="0" applyFont="1" applyFill="1" applyBorder="1" applyAlignment="1">
      <alignment horizontal="center"/>
    </xf>
    <xf numFmtId="0" fontId="20" fillId="8" borderId="43" xfId="0" applyFont="1" applyFill="1" applyBorder="1" applyAlignment="1">
      <alignment horizontal="center"/>
    </xf>
    <xf numFmtId="0" fontId="20" fillId="8" borderId="45" xfId="0" applyFont="1" applyFill="1" applyBorder="1" applyAlignment="1">
      <alignment horizontal="center"/>
    </xf>
    <xf numFmtId="0" fontId="9" fillId="0" borderId="14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20" fillId="6" borderId="43" xfId="0" applyFont="1" applyFill="1" applyBorder="1" applyAlignment="1">
      <alignment horizontal="center"/>
    </xf>
    <xf numFmtId="0" fontId="20" fillId="6" borderId="45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9" fillId="0" borderId="52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21" fillId="3" borderId="24" xfId="0" applyFont="1" applyFill="1" applyBorder="1" applyAlignment="1" applyProtection="1">
      <alignment horizontal="center"/>
      <protection locked="0"/>
    </xf>
    <xf numFmtId="0" fontId="21" fillId="3" borderId="25" xfId="0" applyFont="1" applyFill="1" applyBorder="1" applyAlignment="1" applyProtection="1">
      <alignment horizontal="center"/>
      <protection locked="0"/>
    </xf>
    <xf numFmtId="0" fontId="21" fillId="3" borderId="26" xfId="0" applyFont="1" applyFill="1" applyBorder="1" applyAlignment="1" applyProtection="1">
      <alignment horizontal="center"/>
      <protection locked="0"/>
    </xf>
  </cellXfs>
  <cellStyles count="4">
    <cellStyle name="Hyperlink" xfId="3" builtinId="8"/>
    <cellStyle name="Procent" xfId="2" builtinId="5"/>
    <cellStyle name="Standaard" xfId="0" builtinId="0"/>
    <cellStyle name="Valuta" xfId="1" builtinId="4"/>
  </cellStyles>
  <dxfs count="26">
    <dxf>
      <font>
        <color theme="0"/>
      </font>
    </dxf>
    <dxf>
      <font>
        <color theme="0"/>
      </font>
    </dxf>
    <dxf>
      <font>
        <color theme="0"/>
      </font>
    </dxf>
    <dxf>
      <font>
        <color theme="4" tint="0.79998168889431442"/>
      </font>
      <fill>
        <patternFill patternType="none">
          <bgColor auto="1"/>
        </patternFill>
      </fill>
    </dxf>
    <dxf>
      <font>
        <color theme="4" tint="0.79998168889431442"/>
      </font>
    </dxf>
    <dxf>
      <font>
        <color theme="4" tint="0.79998168889431442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left"/>
    </dxf>
    <dxf>
      <alignment horizontal="left"/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</dxfs>
  <tableStyles count="0" defaultTableStyle="TableStyleMedium2" defaultPivotStyle="PivotStyleLight16"/>
  <colors>
    <mruColors>
      <color rgb="FFE9EDF7"/>
      <color rgb="FFF8B6B6"/>
      <color rgb="FFF69C9C"/>
      <color rgb="FFF16B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3.jpe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5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26126</xdr:colOff>
      <xdr:row>33</xdr:row>
      <xdr:rowOff>36786</xdr:rowOff>
    </xdr:from>
    <xdr:to>
      <xdr:col>7</xdr:col>
      <xdr:colOff>510930</xdr:colOff>
      <xdr:row>40</xdr:row>
      <xdr:rowOff>78828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BF990-C9BE-4168-B70B-3C6FA9965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99" r="6914"/>
        <a:stretch/>
      </xdr:blipFill>
      <xdr:spPr>
        <a:xfrm>
          <a:off x="4336869" y="6398397"/>
          <a:ext cx="480994" cy="1417997"/>
        </a:xfrm>
        <a:prstGeom prst="rect">
          <a:avLst/>
        </a:prstGeom>
      </xdr:spPr>
    </xdr:pic>
    <xdr:clientData/>
  </xdr:twoCellAnchor>
  <xdr:twoCellAnchor editAs="oneCell">
    <xdr:from>
      <xdr:col>1</xdr:col>
      <xdr:colOff>64052</xdr:colOff>
      <xdr:row>0</xdr:row>
      <xdr:rowOff>164824</xdr:rowOff>
    </xdr:from>
    <xdr:to>
      <xdr:col>3</xdr:col>
      <xdr:colOff>196048</xdr:colOff>
      <xdr:row>7</xdr:row>
      <xdr:rowOff>48509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EF3E59-F350-4119-8C17-BA2B654F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64824"/>
          <a:ext cx="1389296" cy="1379110"/>
        </a:xfrm>
        <a:prstGeom prst="rect">
          <a:avLst/>
        </a:prstGeom>
      </xdr:spPr>
    </xdr:pic>
    <xdr:clientData/>
  </xdr:twoCellAnchor>
  <xdr:twoCellAnchor editAs="oneCell">
    <xdr:from>
      <xdr:col>9</xdr:col>
      <xdr:colOff>336550</xdr:colOff>
      <xdr:row>1</xdr:row>
      <xdr:rowOff>50800</xdr:rowOff>
    </xdr:from>
    <xdr:to>
      <xdr:col>12</xdr:col>
      <xdr:colOff>553086</xdr:colOff>
      <xdr:row>4</xdr:row>
      <xdr:rowOff>16532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D70E370-40F4-41B3-9B2D-D961A5F5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8600" y="50800"/>
          <a:ext cx="2076450" cy="699791"/>
        </a:xfrm>
        <a:prstGeom prst="rect">
          <a:avLst/>
        </a:prstGeom>
      </xdr:spPr>
    </xdr:pic>
    <xdr:clientData/>
  </xdr:twoCellAnchor>
  <xdr:twoCellAnchor editAs="oneCell">
    <xdr:from>
      <xdr:col>1</xdr:col>
      <xdr:colOff>20863</xdr:colOff>
      <xdr:row>41</xdr:row>
      <xdr:rowOff>95026</xdr:rowOff>
    </xdr:from>
    <xdr:to>
      <xdr:col>2</xdr:col>
      <xdr:colOff>452049</xdr:colOff>
      <xdr:row>47</xdr:row>
      <xdr:rowOff>135817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94E6AE2-F4F3-4B75-AEAA-2A7DA70E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5223" y="10382026"/>
          <a:ext cx="1061823" cy="11456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238734</xdr:colOff>
      <xdr:row>44</xdr:row>
      <xdr:rowOff>7621</xdr:rowOff>
    </xdr:from>
    <xdr:to>
      <xdr:col>3</xdr:col>
      <xdr:colOff>609599</xdr:colOff>
      <xdr:row>50</xdr:row>
      <xdr:rowOff>15241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397B99D-F6A6-4F7D-86C1-A2ABDE49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694" y="7277101"/>
          <a:ext cx="995706" cy="109728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41</xdr:row>
      <xdr:rowOff>63500</xdr:rowOff>
    </xdr:from>
    <xdr:to>
      <xdr:col>3</xdr:col>
      <xdr:colOff>510540</xdr:colOff>
      <xdr:row>43</xdr:row>
      <xdr:rowOff>60026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C2C900F-AC52-428E-BA07-42044ECE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6784340"/>
          <a:ext cx="438150" cy="369905"/>
        </a:xfrm>
        <a:prstGeom prst="rect">
          <a:avLst/>
        </a:prstGeom>
      </xdr:spPr>
    </xdr:pic>
    <xdr:clientData/>
  </xdr:twoCellAnchor>
  <xdr:oneCellAnchor>
    <xdr:from>
      <xdr:col>9</xdr:col>
      <xdr:colOff>23354</xdr:colOff>
      <xdr:row>52</xdr:row>
      <xdr:rowOff>81989</xdr:rowOff>
    </xdr:from>
    <xdr:ext cx="516546" cy="430455"/>
    <xdr:pic>
      <xdr:nvPicPr>
        <xdr:cNvPr id="42" name="Picture 41">
          <a:extLst>
            <a:ext uri="{FF2B5EF4-FFF2-40B4-BE49-F238E27FC236}">
              <a16:creationId xmlns:a16="http://schemas.microsoft.com/office/drawing/2014/main" id="{E62033BB-DC5B-45BD-8B6F-DAC847A2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754" y="10349939"/>
          <a:ext cx="516546" cy="430455"/>
        </a:xfrm>
        <a:prstGeom prst="rect">
          <a:avLst/>
        </a:prstGeom>
      </xdr:spPr>
    </xdr:pic>
    <xdr:clientData/>
  </xdr:oneCellAnchor>
  <xdr:twoCellAnchor editAs="oneCell">
    <xdr:from>
      <xdr:col>2</xdr:col>
      <xdr:colOff>3429</xdr:colOff>
      <xdr:row>43</xdr:row>
      <xdr:rowOff>22211</xdr:rowOff>
    </xdr:from>
    <xdr:to>
      <xdr:col>2</xdr:col>
      <xdr:colOff>133674</xdr:colOff>
      <xdr:row>43</xdr:row>
      <xdr:rowOff>133250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05F0974-E146-4181-B902-2F28E5DA0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7389" y="7108811"/>
          <a:ext cx="134055" cy="120564"/>
        </a:xfrm>
        <a:prstGeom prst="rect">
          <a:avLst/>
        </a:prstGeom>
      </xdr:spPr>
    </xdr:pic>
    <xdr:clientData/>
  </xdr:twoCellAnchor>
  <xdr:twoCellAnchor editAs="oneCell">
    <xdr:from>
      <xdr:col>3</xdr:col>
      <xdr:colOff>192097</xdr:colOff>
      <xdr:row>45</xdr:row>
      <xdr:rowOff>87899</xdr:rowOff>
    </xdr:from>
    <xdr:to>
      <xdr:col>3</xdr:col>
      <xdr:colOff>324241</xdr:colOff>
      <xdr:row>46</xdr:row>
      <xdr:rowOff>19888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59B0F29-FA77-482C-BE7B-99A0E4685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0897" y="7540259"/>
          <a:ext cx="122619" cy="101534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289561</xdr:colOff>
      <xdr:row>7</xdr:row>
      <xdr:rowOff>67621</xdr:rowOff>
    </xdr:from>
    <xdr:to>
      <xdr:col>3</xdr:col>
      <xdr:colOff>300908</xdr:colOff>
      <xdr:row>15</xdr:row>
      <xdr:rowOff>17530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F5941D6-2B97-4DCA-B4D8-3CED372E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4874" y="1567809"/>
          <a:ext cx="1277302" cy="1407234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7</xdr:row>
      <xdr:rowOff>85111</xdr:rowOff>
    </xdr:from>
    <xdr:to>
      <xdr:col>5</xdr:col>
      <xdr:colOff>95920</xdr:colOff>
      <xdr:row>14</xdr:row>
      <xdr:rowOff>173226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58581B-BB7D-4855-B558-16AA390B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9006" y="1603856"/>
          <a:ext cx="617890" cy="1379442"/>
        </a:xfrm>
        <a:prstGeom prst="rect">
          <a:avLst/>
        </a:prstGeom>
      </xdr:spPr>
    </xdr:pic>
    <xdr:clientData/>
  </xdr:twoCellAnchor>
  <xdr:twoCellAnchor editAs="oneCell">
    <xdr:from>
      <xdr:col>4</xdr:col>
      <xdr:colOff>594360</xdr:colOff>
      <xdr:row>7</xdr:row>
      <xdr:rowOff>74882</xdr:rowOff>
    </xdr:from>
    <xdr:to>
      <xdr:col>6</xdr:col>
      <xdr:colOff>548640</xdr:colOff>
      <xdr:row>14</xdr:row>
      <xdr:rowOff>174999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010D7A1-FFC0-40AB-AF5A-9E348FAF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69546" y="1593627"/>
          <a:ext cx="1177290" cy="1383824"/>
        </a:xfrm>
        <a:prstGeom prst="rect">
          <a:avLst/>
        </a:prstGeom>
      </xdr:spPr>
    </xdr:pic>
    <xdr:clientData/>
  </xdr:twoCellAnchor>
  <xdr:twoCellAnchor editAs="oneCell">
    <xdr:from>
      <xdr:col>7</xdr:col>
      <xdr:colOff>243841</xdr:colOff>
      <xdr:row>7</xdr:row>
      <xdr:rowOff>52858</xdr:rowOff>
    </xdr:from>
    <xdr:to>
      <xdr:col>9</xdr:col>
      <xdr:colOff>245549</xdr:colOff>
      <xdr:row>14</xdr:row>
      <xdr:rowOff>168304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4FF77CE-28AE-4BE4-A742-87962FE83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30041" y="1510183"/>
          <a:ext cx="1220908" cy="1448946"/>
        </a:xfrm>
        <a:prstGeom prst="rect">
          <a:avLst/>
        </a:prstGeom>
      </xdr:spPr>
    </xdr:pic>
    <xdr:clientData/>
  </xdr:twoCellAnchor>
  <xdr:twoCellAnchor editAs="oneCell">
    <xdr:from>
      <xdr:col>1</xdr:col>
      <xdr:colOff>248571</xdr:colOff>
      <xdr:row>20</xdr:row>
      <xdr:rowOff>37576</xdr:rowOff>
    </xdr:from>
    <xdr:to>
      <xdr:col>2</xdr:col>
      <xdr:colOff>223073</xdr:colOff>
      <xdr:row>28</xdr:row>
      <xdr:rowOff>19577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867E20B-3D34-4C32-8C75-2DDC99A87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2405" y="4042017"/>
          <a:ext cx="595614" cy="1449640"/>
        </a:xfrm>
        <a:prstGeom prst="rect">
          <a:avLst/>
        </a:prstGeom>
      </xdr:spPr>
    </xdr:pic>
    <xdr:clientData/>
  </xdr:twoCellAnchor>
  <xdr:oneCellAnchor>
    <xdr:from>
      <xdr:col>10</xdr:col>
      <xdr:colOff>57150</xdr:colOff>
      <xdr:row>41</xdr:row>
      <xdr:rowOff>51483</xdr:rowOff>
    </xdr:from>
    <xdr:ext cx="812800" cy="1354254"/>
    <xdr:pic>
      <xdr:nvPicPr>
        <xdr:cNvPr id="39" name="Picture 38">
          <a:extLst>
            <a:ext uri="{FF2B5EF4-FFF2-40B4-BE49-F238E27FC236}">
              <a16:creationId xmlns:a16="http://schemas.microsoft.com/office/drawing/2014/main" id="{52CFE9B2-5125-4B01-A763-EDBD7151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86280" y="8284396"/>
          <a:ext cx="812800" cy="1354254"/>
        </a:xfrm>
        <a:prstGeom prst="rect">
          <a:avLst/>
        </a:prstGeom>
      </xdr:spPr>
    </xdr:pic>
    <xdr:clientData/>
  </xdr:oneCellAnchor>
  <xdr:oneCellAnchor>
    <xdr:from>
      <xdr:col>11</xdr:col>
      <xdr:colOff>265109</xdr:colOff>
      <xdr:row>42</xdr:row>
      <xdr:rowOff>178381</xdr:rowOff>
    </xdr:from>
    <xdr:ext cx="843610" cy="1351526"/>
    <xdr:pic>
      <xdr:nvPicPr>
        <xdr:cNvPr id="40" name="Picture 39">
          <a:extLst>
            <a:ext uri="{FF2B5EF4-FFF2-40B4-BE49-F238E27FC236}">
              <a16:creationId xmlns:a16="http://schemas.microsoft.com/office/drawing/2014/main" id="{8F7EF59E-AFFC-412D-8170-E1DA893A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007152" y="8601794"/>
          <a:ext cx="843610" cy="1351526"/>
        </a:xfrm>
        <a:prstGeom prst="rect">
          <a:avLst/>
        </a:prstGeom>
      </xdr:spPr>
    </xdr:pic>
    <xdr:clientData/>
  </xdr:oneCellAnchor>
  <xdr:oneCellAnchor>
    <xdr:from>
      <xdr:col>12</xdr:col>
      <xdr:colOff>153352</xdr:colOff>
      <xdr:row>41</xdr:row>
      <xdr:rowOff>18469</xdr:rowOff>
    </xdr:from>
    <xdr:ext cx="520699" cy="352854"/>
    <xdr:pic>
      <xdr:nvPicPr>
        <xdr:cNvPr id="41" name="Picture 40">
          <a:extLst>
            <a:ext uri="{FF2B5EF4-FFF2-40B4-BE49-F238E27FC236}">
              <a16:creationId xmlns:a16="http://schemas.microsoft.com/office/drawing/2014/main" id="{60099A5F-B5C2-471C-834B-8B58C4F0A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874" y="8251382"/>
          <a:ext cx="520699" cy="352854"/>
        </a:xfrm>
        <a:prstGeom prst="rect">
          <a:avLst/>
        </a:prstGeom>
      </xdr:spPr>
    </xdr:pic>
    <xdr:clientData/>
  </xdr:oneCellAnchor>
  <xdr:twoCellAnchor editAs="oneCell">
    <xdr:from>
      <xdr:col>10</xdr:col>
      <xdr:colOff>419101</xdr:colOff>
      <xdr:row>7</xdr:row>
      <xdr:rowOff>86508</xdr:rowOff>
    </xdr:from>
    <xdr:to>
      <xdr:col>12</xdr:col>
      <xdr:colOff>266702</xdr:colOff>
      <xdr:row>15</xdr:row>
      <xdr:rowOff>3331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B67591-465C-4899-AC75-2F71ED958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553201" y="1595268"/>
          <a:ext cx="1104900" cy="1379863"/>
        </a:xfrm>
        <a:prstGeom prst="rect">
          <a:avLst/>
        </a:prstGeom>
      </xdr:spPr>
    </xdr:pic>
    <xdr:clientData/>
  </xdr:twoCellAnchor>
  <xdr:twoCellAnchor editAs="oneCell">
    <xdr:from>
      <xdr:col>10</xdr:col>
      <xdr:colOff>468249</xdr:colOff>
      <xdr:row>43</xdr:row>
      <xdr:rowOff>182231</xdr:rowOff>
    </xdr:from>
    <xdr:to>
      <xdr:col>10</xdr:col>
      <xdr:colOff>588969</xdr:colOff>
      <xdr:row>44</xdr:row>
      <xdr:rowOff>131345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2AA9544-4DBF-4DC2-80E1-EB5DA8120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02349" y="7268831"/>
          <a:ext cx="134055" cy="120564"/>
        </a:xfrm>
        <a:prstGeom prst="rect">
          <a:avLst/>
        </a:prstGeom>
      </xdr:spPr>
    </xdr:pic>
    <xdr:clientData/>
  </xdr:twoCellAnchor>
  <xdr:twoCellAnchor editAs="oneCell">
    <xdr:from>
      <xdr:col>12</xdr:col>
      <xdr:colOff>77797</xdr:colOff>
      <xdr:row>45</xdr:row>
      <xdr:rowOff>42179</xdr:rowOff>
    </xdr:from>
    <xdr:to>
      <xdr:col>12</xdr:col>
      <xdr:colOff>209941</xdr:colOff>
      <xdr:row>45</xdr:row>
      <xdr:rowOff>136093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D62334C-A83C-4D49-B868-58AD374B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69197" y="7494539"/>
          <a:ext cx="122619" cy="101534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462644</xdr:colOff>
      <xdr:row>9</xdr:row>
      <xdr:rowOff>44229</xdr:rowOff>
    </xdr:from>
    <xdr:to>
      <xdr:col>2</xdr:col>
      <xdr:colOff>589462</xdr:colOff>
      <xdr:row>9</xdr:row>
      <xdr:rowOff>171047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2F80A7-B097-449C-B21B-1B153A91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515" y="1913850"/>
          <a:ext cx="130628" cy="130628"/>
        </a:xfrm>
        <a:prstGeom prst="rect">
          <a:avLst/>
        </a:prstGeom>
      </xdr:spPr>
    </xdr:pic>
    <xdr:clientData/>
  </xdr:twoCellAnchor>
  <xdr:twoCellAnchor editAs="oneCell">
    <xdr:from>
      <xdr:col>6</xdr:col>
      <xdr:colOff>78922</xdr:colOff>
      <xdr:row>9</xdr:row>
      <xdr:rowOff>39819</xdr:rowOff>
    </xdr:from>
    <xdr:to>
      <xdr:col>6</xdr:col>
      <xdr:colOff>205740</xdr:colOff>
      <xdr:row>9</xdr:row>
      <xdr:rowOff>168232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38F396F-793A-4A9A-B2CA-C9523F98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3308" y="1926426"/>
          <a:ext cx="130628" cy="132223"/>
        </a:xfrm>
        <a:prstGeom prst="rect">
          <a:avLst/>
        </a:prstGeom>
      </xdr:spPr>
    </xdr:pic>
    <xdr:clientData/>
  </xdr:twoCellAnchor>
  <xdr:twoCellAnchor editAs="oneCell">
    <xdr:from>
      <xdr:col>8</xdr:col>
      <xdr:colOff>388978</xdr:colOff>
      <xdr:row>8</xdr:row>
      <xdr:rowOff>176453</xdr:rowOff>
    </xdr:from>
    <xdr:to>
      <xdr:col>8</xdr:col>
      <xdr:colOff>515796</xdr:colOff>
      <xdr:row>9</xdr:row>
      <xdr:rowOff>134270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B9F8420-1206-4C14-8073-B1E1DB9B5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564" y="1879129"/>
          <a:ext cx="130628" cy="132223"/>
        </a:xfrm>
        <a:prstGeom prst="rect">
          <a:avLst/>
        </a:prstGeom>
      </xdr:spPr>
    </xdr:pic>
    <xdr:clientData/>
  </xdr:twoCellAnchor>
  <xdr:twoCellAnchor editAs="oneCell">
    <xdr:from>
      <xdr:col>2</xdr:col>
      <xdr:colOff>420413</xdr:colOff>
      <xdr:row>21</xdr:row>
      <xdr:rowOff>148661</xdr:rowOff>
    </xdr:from>
    <xdr:to>
      <xdr:col>3</xdr:col>
      <xdr:colOff>479271</xdr:colOff>
      <xdr:row>26</xdr:row>
      <xdr:rowOff>93147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5CB635-5F47-4A06-AAAE-FBD4B9D4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23847" y="4337033"/>
          <a:ext cx="680415" cy="860332"/>
        </a:xfrm>
        <a:prstGeom prst="rect">
          <a:avLst/>
        </a:prstGeom>
      </xdr:spPr>
    </xdr:pic>
    <xdr:clientData/>
  </xdr:twoCellAnchor>
  <xdr:twoCellAnchor editAs="oneCell">
    <xdr:from>
      <xdr:col>4</xdr:col>
      <xdr:colOff>252249</xdr:colOff>
      <xdr:row>20</xdr:row>
      <xdr:rowOff>36786</xdr:rowOff>
    </xdr:from>
    <xdr:to>
      <xdr:col>5</xdr:col>
      <xdr:colOff>250804</xdr:colOff>
      <xdr:row>28</xdr:row>
      <xdr:rowOff>58901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EF3D575-F2D2-446F-B523-41A8BC13C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27435" y="4041227"/>
          <a:ext cx="604345" cy="1497374"/>
        </a:xfrm>
        <a:prstGeom prst="rect">
          <a:avLst/>
        </a:prstGeom>
      </xdr:spPr>
    </xdr:pic>
    <xdr:clientData/>
  </xdr:twoCellAnchor>
  <xdr:twoCellAnchor editAs="oneCell">
    <xdr:from>
      <xdr:col>5</xdr:col>
      <xdr:colOff>316252</xdr:colOff>
      <xdr:row>21</xdr:row>
      <xdr:rowOff>164605</xdr:rowOff>
    </xdr:from>
    <xdr:to>
      <xdr:col>6</xdr:col>
      <xdr:colOff>363494</xdr:colOff>
      <xdr:row>27</xdr:row>
      <xdr:rowOff>529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685E3AF-2B44-4BFB-B94C-DED1989C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01038" y="4352977"/>
          <a:ext cx="653032" cy="939511"/>
        </a:xfrm>
        <a:prstGeom prst="rect">
          <a:avLst/>
        </a:prstGeom>
      </xdr:spPr>
    </xdr:pic>
    <xdr:clientData/>
  </xdr:twoCellAnchor>
  <xdr:oneCellAnchor>
    <xdr:from>
      <xdr:col>10</xdr:col>
      <xdr:colOff>447038</xdr:colOff>
      <xdr:row>21</xdr:row>
      <xdr:rowOff>67877</xdr:rowOff>
    </xdr:from>
    <xdr:ext cx="1094561" cy="1082743"/>
    <xdr:pic>
      <xdr:nvPicPr>
        <xdr:cNvPr id="48" name="Picture 47">
          <a:extLst>
            <a:ext uri="{FF2B5EF4-FFF2-40B4-BE49-F238E27FC236}">
              <a16:creationId xmlns:a16="http://schemas.microsoft.com/office/drawing/2014/main" id="{5DF4CF46-EC30-448C-8D3D-36E0EAEE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81138" y="4182677"/>
          <a:ext cx="1094561" cy="1082743"/>
        </a:xfrm>
        <a:prstGeom prst="rect">
          <a:avLst/>
        </a:prstGeom>
      </xdr:spPr>
    </xdr:pic>
    <xdr:clientData/>
  </xdr:oneCellAnchor>
  <xdr:twoCellAnchor editAs="oneCell">
    <xdr:from>
      <xdr:col>7</xdr:col>
      <xdr:colOff>441960</xdr:colOff>
      <xdr:row>20</xdr:row>
      <xdr:rowOff>129540</xdr:rowOff>
    </xdr:from>
    <xdr:to>
      <xdr:col>9</xdr:col>
      <xdr:colOff>243840</xdr:colOff>
      <xdr:row>27</xdr:row>
      <xdr:rowOff>117944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FDF06CA-F339-4114-80FB-1F3C6F58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47260" y="4061460"/>
          <a:ext cx="1013460" cy="1268564"/>
        </a:xfrm>
        <a:prstGeom prst="rect">
          <a:avLst/>
        </a:prstGeom>
      </xdr:spPr>
    </xdr:pic>
    <xdr:clientData/>
  </xdr:twoCellAnchor>
  <xdr:oneCellAnchor>
    <xdr:from>
      <xdr:col>1</xdr:col>
      <xdr:colOff>236220</xdr:colOff>
      <xdr:row>33</xdr:row>
      <xdr:rowOff>76200</xdr:rowOff>
    </xdr:from>
    <xdr:ext cx="1095646" cy="1333500"/>
    <xdr:pic>
      <xdr:nvPicPr>
        <xdr:cNvPr id="53" name="Picture 52">
          <a:extLst>
            <a:ext uri="{FF2B5EF4-FFF2-40B4-BE49-F238E27FC236}">
              <a16:creationId xmlns:a16="http://schemas.microsoft.com/office/drawing/2014/main" id="{8CE17ACC-4B67-4D5E-9F66-540F22D8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0580" y="6477000"/>
          <a:ext cx="1095646" cy="1333500"/>
        </a:xfrm>
        <a:prstGeom prst="rect">
          <a:avLst/>
        </a:prstGeom>
      </xdr:spPr>
    </xdr:pic>
    <xdr:clientData/>
  </xdr:oneCellAnchor>
  <xdr:twoCellAnchor editAs="oneCell">
    <xdr:from>
      <xdr:col>7</xdr:col>
      <xdr:colOff>509455</xdr:colOff>
      <xdr:row>33</xdr:row>
      <xdr:rowOff>31380</xdr:rowOff>
    </xdr:from>
    <xdr:to>
      <xdr:col>9</xdr:col>
      <xdr:colOff>441416</xdr:colOff>
      <xdr:row>40</xdr:row>
      <xdr:rowOff>132846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53D689C-9D1D-4CB9-804F-CD23826CB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4617" r="2352"/>
        <a:stretch/>
      </xdr:blipFill>
      <xdr:spPr>
        <a:xfrm>
          <a:off x="4820198" y="6392991"/>
          <a:ext cx="1162591" cy="1473611"/>
        </a:xfrm>
        <a:prstGeom prst="rect">
          <a:avLst/>
        </a:prstGeom>
      </xdr:spPr>
    </xdr:pic>
    <xdr:clientData/>
  </xdr:twoCellAnchor>
  <xdr:twoCellAnchor editAs="oneCell">
    <xdr:from>
      <xdr:col>11</xdr:col>
      <xdr:colOff>471484</xdr:colOff>
      <xdr:row>8</xdr:row>
      <xdr:rowOff>179869</xdr:rowOff>
    </xdr:from>
    <xdr:to>
      <xdr:col>11</xdr:col>
      <xdr:colOff>588777</xdr:colOff>
      <xdr:row>9</xdr:row>
      <xdr:rowOff>131971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7085566-4371-49DA-B2CC-F9F4E0AA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184" y="1871509"/>
          <a:ext cx="130628" cy="131172"/>
        </a:xfrm>
        <a:prstGeom prst="rect">
          <a:avLst/>
        </a:prstGeom>
      </xdr:spPr>
    </xdr:pic>
    <xdr:clientData/>
  </xdr:twoCellAnchor>
  <xdr:twoCellAnchor editAs="oneCell">
    <xdr:from>
      <xdr:col>2</xdr:col>
      <xdr:colOff>310318</xdr:colOff>
      <xdr:row>34</xdr:row>
      <xdr:rowOff>149772</xdr:rowOff>
    </xdr:from>
    <xdr:to>
      <xdr:col>2</xdr:col>
      <xdr:colOff>437136</xdr:colOff>
      <xdr:row>35</xdr:row>
      <xdr:rowOff>54577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68C1FB1-CC6B-461A-8797-0C752F4D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52" y="6776544"/>
          <a:ext cx="130628" cy="132223"/>
        </a:xfrm>
        <a:prstGeom prst="rect">
          <a:avLst/>
        </a:prstGeom>
      </xdr:spPr>
    </xdr:pic>
    <xdr:clientData/>
  </xdr:twoCellAnchor>
  <xdr:twoCellAnchor editAs="oneCell">
    <xdr:from>
      <xdr:col>9</xdr:col>
      <xdr:colOff>12727</xdr:colOff>
      <xdr:row>34</xdr:row>
      <xdr:rowOff>205007</xdr:rowOff>
    </xdr:from>
    <xdr:to>
      <xdr:col>9</xdr:col>
      <xdr:colOff>147165</xdr:colOff>
      <xdr:row>35</xdr:row>
      <xdr:rowOff>106002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116DA6F-386C-46ED-B4B7-C07807E11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884" y="6877477"/>
          <a:ext cx="134438" cy="132908"/>
        </a:xfrm>
        <a:prstGeom prst="rect">
          <a:avLst/>
        </a:prstGeom>
      </xdr:spPr>
    </xdr:pic>
    <xdr:clientData/>
  </xdr:twoCellAnchor>
  <xdr:twoCellAnchor editAs="oneCell">
    <xdr:from>
      <xdr:col>4</xdr:col>
      <xdr:colOff>39077</xdr:colOff>
      <xdr:row>41</xdr:row>
      <xdr:rowOff>38100</xdr:rowOff>
    </xdr:from>
    <xdr:to>
      <xdr:col>7</xdr:col>
      <xdr:colOff>10634</xdr:colOff>
      <xdr:row>49</xdr:row>
      <xdr:rowOff>29508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CCA7744-4200-5AC0-0208-ED57EDC87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96477" y="8162925"/>
          <a:ext cx="1800357" cy="1515408"/>
        </a:xfrm>
        <a:prstGeom prst="rect">
          <a:avLst/>
        </a:prstGeom>
      </xdr:spPr>
    </xdr:pic>
    <xdr:clientData/>
  </xdr:twoCellAnchor>
  <xdr:twoCellAnchor editAs="oneCell">
    <xdr:from>
      <xdr:col>7</xdr:col>
      <xdr:colOff>21903</xdr:colOff>
      <xdr:row>41</xdr:row>
      <xdr:rowOff>38100</xdr:rowOff>
    </xdr:from>
    <xdr:to>
      <xdr:col>9</xdr:col>
      <xdr:colOff>595980</xdr:colOff>
      <xdr:row>49</xdr:row>
      <xdr:rowOff>25788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E7B3F9E8-F6DB-0193-3646-F404845A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08103" y="8162925"/>
          <a:ext cx="1793277" cy="1511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32751</xdr:colOff>
      <xdr:row>33</xdr:row>
      <xdr:rowOff>33130</xdr:rowOff>
    </xdr:from>
    <xdr:to>
      <xdr:col>7</xdr:col>
      <xdr:colOff>576468</xdr:colOff>
      <xdr:row>40</xdr:row>
      <xdr:rowOff>173515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DEA0B-24D2-4AF5-94EA-E7BA6BD79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99" t="1834" r="6914"/>
        <a:stretch/>
      </xdr:blipFill>
      <xdr:spPr>
        <a:xfrm>
          <a:off x="4352960" y="6566452"/>
          <a:ext cx="543717" cy="1578246"/>
        </a:xfrm>
        <a:prstGeom prst="rect">
          <a:avLst/>
        </a:prstGeom>
      </xdr:spPr>
    </xdr:pic>
    <xdr:clientData/>
  </xdr:twoCellAnchor>
  <xdr:twoCellAnchor editAs="oneCell">
    <xdr:from>
      <xdr:col>1</xdr:col>
      <xdr:colOff>64052</xdr:colOff>
      <xdr:row>0</xdr:row>
      <xdr:rowOff>164824</xdr:rowOff>
    </xdr:from>
    <xdr:to>
      <xdr:col>3</xdr:col>
      <xdr:colOff>220896</xdr:colOff>
      <xdr:row>7</xdr:row>
      <xdr:rowOff>19934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CE3679-F517-43FC-88EF-E6575B1C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412" y="164824"/>
          <a:ext cx="1391284" cy="1363870"/>
        </a:xfrm>
        <a:prstGeom prst="rect">
          <a:avLst/>
        </a:prstGeom>
      </xdr:spPr>
    </xdr:pic>
    <xdr:clientData/>
  </xdr:twoCellAnchor>
  <xdr:twoCellAnchor editAs="oneCell">
    <xdr:from>
      <xdr:col>9</xdr:col>
      <xdr:colOff>336550</xdr:colOff>
      <xdr:row>1</xdr:row>
      <xdr:rowOff>50800</xdr:rowOff>
    </xdr:from>
    <xdr:to>
      <xdr:col>12</xdr:col>
      <xdr:colOff>553085</xdr:colOff>
      <xdr:row>4</xdr:row>
      <xdr:rowOff>16532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B9AD53-0BEE-4A2E-8209-E3FF1C8E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050" y="233680"/>
          <a:ext cx="2083435" cy="697252"/>
        </a:xfrm>
        <a:prstGeom prst="rect">
          <a:avLst/>
        </a:prstGeom>
      </xdr:spPr>
    </xdr:pic>
    <xdr:clientData/>
  </xdr:twoCellAnchor>
  <xdr:twoCellAnchor editAs="oneCell">
    <xdr:from>
      <xdr:col>1</xdr:col>
      <xdr:colOff>40742</xdr:colOff>
      <xdr:row>41</xdr:row>
      <xdr:rowOff>55269</xdr:rowOff>
    </xdr:from>
    <xdr:to>
      <xdr:col>2</xdr:col>
      <xdr:colOff>516835</xdr:colOff>
      <xdr:row>47</xdr:row>
      <xdr:rowOff>117783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2F2A23-24C2-4ECA-9F33-2496DFB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0342" y="8211982"/>
          <a:ext cx="1085693" cy="1175697"/>
        </a:xfrm>
        <a:prstGeom prst="rect">
          <a:avLst/>
        </a:prstGeom>
      </xdr:spPr>
    </xdr:pic>
    <xdr:clientData/>
  </xdr:twoCellAnchor>
  <xdr:twoCellAnchor editAs="oneCell">
    <xdr:from>
      <xdr:col>2</xdr:col>
      <xdr:colOff>198651</xdr:colOff>
      <xdr:row>47</xdr:row>
      <xdr:rowOff>19878</xdr:rowOff>
    </xdr:from>
    <xdr:to>
      <xdr:col>4</xdr:col>
      <xdr:colOff>828</xdr:colOff>
      <xdr:row>53</xdr:row>
      <xdr:rowOff>13252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4CD1E7-BD36-4D69-8F89-C8BF7C37E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775" t="3534" b="2144"/>
        <a:stretch/>
      </xdr:blipFill>
      <xdr:spPr>
        <a:xfrm>
          <a:off x="1417851" y="9289774"/>
          <a:ext cx="1053679" cy="1152939"/>
        </a:xfrm>
        <a:prstGeom prst="rect">
          <a:avLst/>
        </a:prstGeom>
      </xdr:spPr>
    </xdr:pic>
    <xdr:clientData/>
  </xdr:twoCellAnchor>
  <xdr:twoCellAnchor editAs="oneCell">
    <xdr:from>
      <xdr:col>2</xdr:col>
      <xdr:colOff>602633</xdr:colOff>
      <xdr:row>41</xdr:row>
      <xdr:rowOff>68470</xdr:rowOff>
    </xdr:from>
    <xdr:to>
      <xdr:col>3</xdr:col>
      <xdr:colOff>540771</xdr:colOff>
      <xdr:row>43</xdr:row>
      <xdr:rowOff>163996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4162053-21D8-4483-93BF-C1FB65C4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458" y="8431420"/>
          <a:ext cx="547738" cy="476526"/>
        </a:xfrm>
        <a:prstGeom prst="rect">
          <a:avLst/>
        </a:prstGeom>
      </xdr:spPr>
    </xdr:pic>
    <xdr:clientData/>
  </xdr:twoCellAnchor>
  <xdr:oneCellAnchor>
    <xdr:from>
      <xdr:col>4</xdr:col>
      <xdr:colOff>104390</xdr:colOff>
      <xdr:row>41</xdr:row>
      <xdr:rowOff>77434</xdr:rowOff>
    </xdr:from>
    <xdr:ext cx="581449" cy="484541"/>
    <xdr:pic>
      <xdr:nvPicPr>
        <xdr:cNvPr id="10" name="Picture 9">
          <a:extLst>
            <a:ext uri="{FF2B5EF4-FFF2-40B4-BE49-F238E27FC236}">
              <a16:creationId xmlns:a16="http://schemas.microsoft.com/office/drawing/2014/main" id="{43CCD6DF-83A8-47EA-8A00-47A72658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465" y="8440384"/>
          <a:ext cx="581449" cy="484541"/>
        </a:xfrm>
        <a:prstGeom prst="rect">
          <a:avLst/>
        </a:prstGeom>
      </xdr:spPr>
    </xdr:pic>
    <xdr:clientData/>
  </xdr:oneCellAnchor>
  <xdr:twoCellAnchor editAs="oneCell">
    <xdr:from>
      <xdr:col>1</xdr:col>
      <xdr:colOff>37770</xdr:colOff>
      <xdr:row>7</xdr:row>
      <xdr:rowOff>74247</xdr:rowOff>
    </xdr:from>
    <xdr:to>
      <xdr:col>3</xdr:col>
      <xdr:colOff>583096</xdr:colOff>
      <xdr:row>17</xdr:row>
      <xdr:rowOff>182263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5DB8DA5-31FF-423F-A77A-77C3BDFF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7370" y="1598247"/>
          <a:ext cx="1777778" cy="2009703"/>
        </a:xfrm>
        <a:prstGeom prst="rect">
          <a:avLst/>
        </a:prstGeom>
      </xdr:spPr>
    </xdr:pic>
    <xdr:clientData/>
  </xdr:twoCellAnchor>
  <xdr:twoCellAnchor editAs="oneCell">
    <xdr:from>
      <xdr:col>4</xdr:col>
      <xdr:colOff>30811</xdr:colOff>
      <xdr:row>7</xdr:row>
      <xdr:rowOff>78484</xdr:rowOff>
    </xdr:from>
    <xdr:to>
      <xdr:col>5</xdr:col>
      <xdr:colOff>245165</xdr:colOff>
      <xdr:row>17</xdr:row>
      <xdr:rowOff>14794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39D394-0457-4E7E-B240-D9BD3F6B3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22220" y="1602484"/>
          <a:ext cx="823954" cy="1837997"/>
        </a:xfrm>
        <a:prstGeom prst="rect">
          <a:avLst/>
        </a:prstGeom>
      </xdr:spPr>
    </xdr:pic>
    <xdr:clientData/>
  </xdr:twoCellAnchor>
  <xdr:twoCellAnchor editAs="oneCell">
    <xdr:from>
      <xdr:col>5</xdr:col>
      <xdr:colOff>19878</xdr:colOff>
      <xdr:row>8</xdr:row>
      <xdr:rowOff>163314</xdr:rowOff>
    </xdr:from>
    <xdr:to>
      <xdr:col>6</xdr:col>
      <xdr:colOff>589722</xdr:colOff>
      <xdr:row>16</xdr:row>
      <xdr:rowOff>159026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31CE3D-D196-4533-8711-002EEB9F0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204" r="3684"/>
        <a:stretch/>
      </xdr:blipFill>
      <xdr:spPr>
        <a:xfrm>
          <a:off x="3120887" y="1872844"/>
          <a:ext cx="1179444" cy="1526339"/>
        </a:xfrm>
        <a:prstGeom prst="rect">
          <a:avLst/>
        </a:prstGeom>
      </xdr:spPr>
    </xdr:pic>
    <xdr:clientData/>
  </xdr:twoCellAnchor>
  <xdr:twoCellAnchor editAs="oneCell">
    <xdr:from>
      <xdr:col>7</xdr:col>
      <xdr:colOff>6626</xdr:colOff>
      <xdr:row>7</xdr:row>
      <xdr:rowOff>85988</xdr:rowOff>
    </xdr:from>
    <xdr:to>
      <xdr:col>9</xdr:col>
      <xdr:colOff>496956</xdr:colOff>
      <xdr:row>17</xdr:row>
      <xdr:rowOff>164423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37A6090-E290-4953-8F54-360CBE1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26835" y="1609988"/>
          <a:ext cx="1709530" cy="1980122"/>
        </a:xfrm>
        <a:prstGeom prst="rect">
          <a:avLst/>
        </a:prstGeom>
      </xdr:spPr>
    </xdr:pic>
    <xdr:clientData/>
  </xdr:twoCellAnchor>
  <xdr:twoCellAnchor editAs="oneCell">
    <xdr:from>
      <xdr:col>1</xdr:col>
      <xdr:colOff>188936</xdr:colOff>
      <xdr:row>20</xdr:row>
      <xdr:rowOff>37576</xdr:rowOff>
    </xdr:from>
    <xdr:to>
      <xdr:col>2</xdr:col>
      <xdr:colOff>404191</xdr:colOff>
      <xdr:row>30</xdr:row>
      <xdr:rowOff>121999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2D3214F-5ECB-4549-854E-24F9FCEA3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8536" y="4066237"/>
          <a:ext cx="824855" cy="1986110"/>
        </a:xfrm>
        <a:prstGeom prst="rect">
          <a:avLst/>
        </a:prstGeom>
      </xdr:spPr>
    </xdr:pic>
    <xdr:clientData/>
  </xdr:twoCellAnchor>
  <xdr:oneCellAnchor>
    <xdr:from>
      <xdr:col>10</xdr:col>
      <xdr:colOff>57150</xdr:colOff>
      <xdr:row>41</xdr:row>
      <xdr:rowOff>43199</xdr:rowOff>
    </xdr:from>
    <xdr:ext cx="897006" cy="1494555"/>
    <xdr:pic>
      <xdr:nvPicPr>
        <xdr:cNvPr id="20" name="Picture 19">
          <a:extLst>
            <a:ext uri="{FF2B5EF4-FFF2-40B4-BE49-F238E27FC236}">
              <a16:creationId xmlns:a16="http://schemas.microsoft.com/office/drawing/2014/main" id="{9CAF9683-EB0F-4F63-A357-3FDA4735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06159" y="8199912"/>
          <a:ext cx="897006" cy="1494555"/>
        </a:xfrm>
        <a:prstGeom prst="rect">
          <a:avLst/>
        </a:prstGeom>
      </xdr:spPr>
    </xdr:pic>
    <xdr:clientData/>
  </xdr:oneCellAnchor>
  <xdr:oneCellAnchor>
    <xdr:from>
      <xdr:col>11</xdr:col>
      <xdr:colOff>331369</xdr:colOff>
      <xdr:row>44</xdr:row>
      <xdr:rowOff>11485</xdr:rowOff>
    </xdr:from>
    <xdr:ext cx="940839" cy="1507294"/>
    <xdr:pic>
      <xdr:nvPicPr>
        <xdr:cNvPr id="21" name="Picture 20">
          <a:extLst>
            <a:ext uri="{FF2B5EF4-FFF2-40B4-BE49-F238E27FC236}">
              <a16:creationId xmlns:a16="http://schemas.microsoft.com/office/drawing/2014/main" id="{9B529F93-5204-4411-8B5D-56C15CFA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22644" y="8945935"/>
          <a:ext cx="940839" cy="1507294"/>
        </a:xfrm>
        <a:prstGeom prst="rect">
          <a:avLst/>
        </a:prstGeom>
      </xdr:spPr>
    </xdr:pic>
    <xdr:clientData/>
  </xdr:oneCellAnchor>
  <xdr:oneCellAnchor>
    <xdr:from>
      <xdr:col>12</xdr:col>
      <xdr:colOff>6626</xdr:colOff>
      <xdr:row>41</xdr:row>
      <xdr:rowOff>35035</xdr:rowOff>
    </xdr:from>
    <xdr:ext cx="683991" cy="463510"/>
    <xdr:pic>
      <xdr:nvPicPr>
        <xdr:cNvPr id="22" name="Picture 21">
          <a:extLst>
            <a:ext uri="{FF2B5EF4-FFF2-40B4-BE49-F238E27FC236}">
              <a16:creationId xmlns:a16="http://schemas.microsoft.com/office/drawing/2014/main" id="{DD658B6E-8792-4BB7-94E3-FAE1F3B9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591" y="8191748"/>
          <a:ext cx="683991" cy="463510"/>
        </a:xfrm>
        <a:prstGeom prst="rect">
          <a:avLst/>
        </a:prstGeom>
      </xdr:spPr>
    </xdr:pic>
    <xdr:clientData/>
  </xdr:oneCellAnchor>
  <xdr:twoCellAnchor editAs="oneCell">
    <xdr:from>
      <xdr:col>10</xdr:col>
      <xdr:colOff>230027</xdr:colOff>
      <xdr:row>7</xdr:row>
      <xdr:rowOff>93133</xdr:rowOff>
    </xdr:from>
    <xdr:to>
      <xdr:col>12</xdr:col>
      <xdr:colOff>519824</xdr:colOff>
      <xdr:row>17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D88791-D1BE-47B5-A9E4-8ED1608F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79036" y="1617133"/>
          <a:ext cx="1548753" cy="19609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495774</xdr:colOff>
      <xdr:row>9</xdr:row>
      <xdr:rowOff>143619</xdr:rowOff>
    </xdr:from>
    <xdr:to>
      <xdr:col>3</xdr:col>
      <xdr:colOff>93737</xdr:colOff>
      <xdr:row>10</xdr:row>
      <xdr:rowOff>178904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44D3A01-25E4-4284-A010-2C5C347A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974" y="2038680"/>
          <a:ext cx="220815" cy="220815"/>
        </a:xfrm>
        <a:prstGeom prst="rect">
          <a:avLst/>
        </a:prstGeom>
      </xdr:spPr>
    </xdr:pic>
    <xdr:clientData/>
  </xdr:twoCellAnchor>
  <xdr:twoCellAnchor editAs="oneCell">
    <xdr:from>
      <xdr:col>6</xdr:col>
      <xdr:colOff>118677</xdr:colOff>
      <xdr:row>11</xdr:row>
      <xdr:rowOff>13314</xdr:rowOff>
    </xdr:from>
    <xdr:to>
      <xdr:col>6</xdr:col>
      <xdr:colOff>271668</xdr:colOff>
      <xdr:row>11</xdr:row>
      <xdr:rowOff>168229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4065E7F-A0E5-44A8-804F-BD4F8705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286" y="2279436"/>
          <a:ext cx="152991" cy="154915"/>
        </a:xfrm>
        <a:prstGeom prst="rect">
          <a:avLst/>
        </a:prstGeom>
      </xdr:spPr>
    </xdr:pic>
    <xdr:clientData/>
  </xdr:twoCellAnchor>
  <xdr:twoCellAnchor editAs="oneCell">
    <xdr:from>
      <xdr:col>2</xdr:col>
      <xdr:colOff>311426</xdr:colOff>
      <xdr:row>22</xdr:row>
      <xdr:rowOff>81819</xdr:rowOff>
    </xdr:from>
    <xdr:to>
      <xdr:col>3</xdr:col>
      <xdr:colOff>619047</xdr:colOff>
      <xdr:row>28</xdr:row>
      <xdr:rowOff>159026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28701BF-9329-41E1-80BD-10858408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30626" y="4481541"/>
          <a:ext cx="930473" cy="1190389"/>
        </a:xfrm>
        <a:prstGeom prst="rect">
          <a:avLst/>
        </a:prstGeom>
      </xdr:spPr>
    </xdr:pic>
    <xdr:clientData/>
  </xdr:twoCellAnchor>
  <xdr:twoCellAnchor editAs="oneCell">
    <xdr:from>
      <xdr:col>4</xdr:col>
      <xdr:colOff>252249</xdr:colOff>
      <xdr:row>20</xdr:row>
      <xdr:rowOff>36786</xdr:rowOff>
    </xdr:from>
    <xdr:to>
      <xdr:col>5</xdr:col>
      <xdr:colOff>457200</xdr:colOff>
      <xdr:row>30</xdr:row>
      <xdr:rowOff>152687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23842E4-DFC7-4937-A511-2E48F7AA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43658" y="4065447"/>
          <a:ext cx="814551" cy="2017588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384312</xdr:colOff>
      <xdr:row>21</xdr:row>
      <xdr:rowOff>164604</xdr:rowOff>
    </xdr:from>
    <xdr:to>
      <xdr:col>6</xdr:col>
      <xdr:colOff>602974</xdr:colOff>
      <xdr:row>28</xdr:row>
      <xdr:rowOff>201037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AAE3E14-3EE4-41F1-B08E-8B043F7BA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0362"/>
        <a:stretch/>
      </xdr:blipFill>
      <xdr:spPr>
        <a:xfrm>
          <a:off x="3485321" y="4378795"/>
          <a:ext cx="828262" cy="1335146"/>
        </a:xfrm>
        <a:prstGeom prst="rect">
          <a:avLst/>
        </a:prstGeom>
      </xdr:spPr>
    </xdr:pic>
    <xdr:clientData/>
  </xdr:twoCellAnchor>
  <xdr:oneCellAnchor>
    <xdr:from>
      <xdr:col>10</xdr:col>
      <xdr:colOff>288012</xdr:colOff>
      <xdr:row>22</xdr:row>
      <xdr:rowOff>47998</xdr:rowOff>
    </xdr:from>
    <xdr:ext cx="1445223" cy="1429619"/>
    <xdr:pic>
      <xdr:nvPicPr>
        <xdr:cNvPr id="32" name="Picture 31">
          <a:extLst>
            <a:ext uri="{FF2B5EF4-FFF2-40B4-BE49-F238E27FC236}">
              <a16:creationId xmlns:a16="http://schemas.microsoft.com/office/drawing/2014/main" id="{12EDC634-32C1-450C-A7B5-B4881E0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37021" y="4447720"/>
          <a:ext cx="1445223" cy="1429619"/>
        </a:xfrm>
        <a:prstGeom prst="rect">
          <a:avLst/>
        </a:prstGeom>
      </xdr:spPr>
    </xdr:pic>
    <xdr:clientData/>
  </xdr:oneCellAnchor>
  <xdr:twoCellAnchor editAs="oneCell">
    <xdr:from>
      <xdr:col>7</xdr:col>
      <xdr:colOff>282933</xdr:colOff>
      <xdr:row>21</xdr:row>
      <xdr:rowOff>63279</xdr:rowOff>
    </xdr:from>
    <xdr:to>
      <xdr:col>9</xdr:col>
      <xdr:colOff>377687</xdr:colOff>
      <xdr:row>30</xdr:row>
      <xdr:rowOff>3420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9A34CA-47B4-4799-9330-23D1208F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03142" y="4277470"/>
          <a:ext cx="1313954" cy="1656298"/>
        </a:xfrm>
        <a:prstGeom prst="rect">
          <a:avLst/>
        </a:prstGeom>
      </xdr:spPr>
    </xdr:pic>
    <xdr:clientData/>
  </xdr:twoCellAnchor>
  <xdr:oneCellAnchor>
    <xdr:from>
      <xdr:col>1</xdr:col>
      <xdr:colOff>236219</xdr:colOff>
      <xdr:row>33</xdr:row>
      <xdr:rowOff>76200</xdr:rowOff>
    </xdr:from>
    <xdr:ext cx="1214893" cy="1478634"/>
    <xdr:pic>
      <xdr:nvPicPr>
        <xdr:cNvPr id="34" name="Picture 33">
          <a:extLst>
            <a:ext uri="{FF2B5EF4-FFF2-40B4-BE49-F238E27FC236}">
              <a16:creationId xmlns:a16="http://schemas.microsoft.com/office/drawing/2014/main" id="{ABA53A08-35C6-4EE7-9632-1337BD34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19" y="6609522"/>
          <a:ext cx="1214893" cy="1478634"/>
        </a:xfrm>
        <a:prstGeom prst="rect">
          <a:avLst/>
        </a:prstGeom>
      </xdr:spPr>
    </xdr:pic>
    <xdr:clientData/>
  </xdr:oneCellAnchor>
  <xdr:twoCellAnchor editAs="oneCell">
    <xdr:from>
      <xdr:col>7</xdr:col>
      <xdr:colOff>602220</xdr:colOff>
      <xdr:row>33</xdr:row>
      <xdr:rowOff>26504</xdr:rowOff>
    </xdr:from>
    <xdr:to>
      <xdr:col>10</xdr:col>
      <xdr:colOff>11187</xdr:colOff>
      <xdr:row>40</xdr:row>
      <xdr:rowOff>178905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A9EB0F7-A208-4760-92E5-AA41B1EA3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4617" t="935" r="2352"/>
        <a:stretch/>
      </xdr:blipFill>
      <xdr:spPr>
        <a:xfrm>
          <a:off x="4922429" y="6559826"/>
          <a:ext cx="1237767" cy="1590262"/>
        </a:xfrm>
        <a:prstGeom prst="rect">
          <a:avLst/>
        </a:prstGeom>
      </xdr:spPr>
    </xdr:pic>
    <xdr:clientData/>
  </xdr:twoCellAnchor>
  <xdr:twoCellAnchor editAs="oneCell">
    <xdr:from>
      <xdr:col>2</xdr:col>
      <xdr:colOff>356701</xdr:colOff>
      <xdr:row>34</xdr:row>
      <xdr:rowOff>176276</xdr:rowOff>
    </xdr:from>
    <xdr:to>
      <xdr:col>2</xdr:col>
      <xdr:colOff>523461</xdr:colOff>
      <xdr:row>35</xdr:row>
      <xdr:rowOff>124141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99F97FD-E5F6-42F3-BB85-E84C7E40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901" y="6941511"/>
          <a:ext cx="166760" cy="179778"/>
        </a:xfrm>
        <a:prstGeom prst="rect">
          <a:avLst/>
        </a:prstGeom>
      </xdr:spPr>
    </xdr:pic>
    <xdr:clientData/>
  </xdr:twoCellAnchor>
  <xdr:twoCellAnchor editAs="oneCell">
    <xdr:from>
      <xdr:col>9</xdr:col>
      <xdr:colOff>92239</xdr:colOff>
      <xdr:row>34</xdr:row>
      <xdr:rowOff>211633</xdr:rowOff>
    </xdr:from>
    <xdr:to>
      <xdr:col>9</xdr:col>
      <xdr:colOff>271668</xdr:colOff>
      <xdr:row>35</xdr:row>
      <xdr:rowOff>157107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887D4CB-6855-4EF9-8D0B-89687795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648" y="6976868"/>
          <a:ext cx="179429" cy="177387"/>
        </a:xfrm>
        <a:prstGeom prst="rect">
          <a:avLst/>
        </a:prstGeom>
      </xdr:spPr>
    </xdr:pic>
    <xdr:clientData/>
  </xdr:twoCellAnchor>
  <xdr:twoCellAnchor editAs="oneCell">
    <xdr:from>
      <xdr:col>8</xdr:col>
      <xdr:colOff>449391</xdr:colOff>
      <xdr:row>9</xdr:row>
      <xdr:rowOff>136992</xdr:rowOff>
    </xdr:from>
    <xdr:to>
      <xdr:col>9</xdr:col>
      <xdr:colOff>60606</xdr:colOff>
      <xdr:row>10</xdr:row>
      <xdr:rowOff>172277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142E8B6-D39B-4A09-902D-9F38FB35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200" y="2032053"/>
          <a:ext cx="220815" cy="220815"/>
        </a:xfrm>
        <a:prstGeom prst="rect">
          <a:avLst/>
        </a:prstGeom>
      </xdr:spPr>
    </xdr:pic>
    <xdr:clientData/>
  </xdr:twoCellAnchor>
  <xdr:twoCellAnchor editAs="oneCell">
    <xdr:from>
      <xdr:col>11</xdr:col>
      <xdr:colOff>509026</xdr:colOff>
      <xdr:row>9</xdr:row>
      <xdr:rowOff>130366</xdr:rowOff>
    </xdr:from>
    <xdr:to>
      <xdr:col>12</xdr:col>
      <xdr:colOff>80485</xdr:colOff>
      <xdr:row>10</xdr:row>
      <xdr:rowOff>165651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0BD3B83-7765-4C2B-9392-BBD10593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635" y="2025427"/>
          <a:ext cx="220815" cy="220815"/>
        </a:xfrm>
        <a:prstGeom prst="rect">
          <a:avLst/>
        </a:prstGeom>
      </xdr:spPr>
    </xdr:pic>
    <xdr:clientData/>
  </xdr:twoCellAnchor>
  <xdr:twoCellAnchor editAs="oneCell">
    <xdr:from>
      <xdr:col>2</xdr:col>
      <xdr:colOff>25980</xdr:colOff>
      <xdr:row>42</xdr:row>
      <xdr:rowOff>125495</xdr:rowOff>
    </xdr:from>
    <xdr:to>
      <xdr:col>2</xdr:col>
      <xdr:colOff>167136</xdr:colOff>
      <xdr:row>43</xdr:row>
      <xdr:rowOff>79513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5CD5F2C-515B-491A-8156-9D409894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80" y="8467738"/>
          <a:ext cx="141156" cy="139549"/>
        </a:xfrm>
        <a:prstGeom prst="rect">
          <a:avLst/>
        </a:prstGeom>
      </xdr:spPr>
    </xdr:pic>
    <xdr:clientData/>
  </xdr:twoCellAnchor>
  <xdr:twoCellAnchor editAs="oneCell">
    <xdr:from>
      <xdr:col>3</xdr:col>
      <xdr:colOff>171755</xdr:colOff>
      <xdr:row>48</xdr:row>
      <xdr:rowOff>72486</xdr:rowOff>
    </xdr:from>
    <xdr:to>
      <xdr:col>3</xdr:col>
      <xdr:colOff>312911</xdr:colOff>
      <xdr:row>49</xdr:row>
      <xdr:rowOff>26504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C049ED2-E60A-492D-A4E2-621D503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07" y="9527912"/>
          <a:ext cx="141156" cy="139549"/>
        </a:xfrm>
        <a:prstGeom prst="rect">
          <a:avLst/>
        </a:prstGeom>
      </xdr:spPr>
    </xdr:pic>
    <xdr:clientData/>
  </xdr:twoCellAnchor>
  <xdr:twoCellAnchor editAs="oneCell">
    <xdr:from>
      <xdr:col>10</xdr:col>
      <xdr:colOff>522937</xdr:colOff>
      <xdr:row>43</xdr:row>
      <xdr:rowOff>178503</xdr:rowOff>
    </xdr:from>
    <xdr:to>
      <xdr:col>11</xdr:col>
      <xdr:colOff>61195</xdr:colOff>
      <xdr:row>44</xdr:row>
      <xdr:rowOff>139148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76075-A258-45FF-84A5-3CC0D2A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946" y="8706277"/>
          <a:ext cx="147858" cy="14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171755</xdr:colOff>
      <xdr:row>47</xdr:row>
      <xdr:rowOff>72485</xdr:rowOff>
    </xdr:from>
    <xdr:to>
      <xdr:col>12</xdr:col>
      <xdr:colOff>312911</xdr:colOff>
      <xdr:row>48</xdr:row>
      <xdr:rowOff>26504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6ACE78A-7B99-4B26-B477-D4D1CEE7A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720" y="9342381"/>
          <a:ext cx="141156" cy="13954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44</xdr:row>
      <xdr:rowOff>171450</xdr:rowOff>
    </xdr:from>
    <xdr:to>
      <xdr:col>7</xdr:col>
      <xdr:colOff>132</xdr:colOff>
      <xdr:row>52</xdr:row>
      <xdr:rowOff>115233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FB08BE3A-6B6D-4066-98B1-7D1430FAE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52650" y="9105900"/>
          <a:ext cx="1800357" cy="1515408"/>
        </a:xfrm>
        <a:prstGeom prst="rect">
          <a:avLst/>
        </a:prstGeom>
      </xdr:spPr>
    </xdr:pic>
    <xdr:clientData/>
  </xdr:twoCellAnchor>
  <xdr:twoCellAnchor editAs="oneCell">
    <xdr:from>
      <xdr:col>7</xdr:col>
      <xdr:colOff>30451</xdr:colOff>
      <xdr:row>41</xdr:row>
      <xdr:rowOff>104775</xdr:rowOff>
    </xdr:from>
    <xdr:to>
      <xdr:col>9</xdr:col>
      <xdr:colOff>604528</xdr:colOff>
      <xdr:row>49</xdr:row>
      <xdr:rowOff>92463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F1A942B2-A98D-4CE4-B649-150C8B018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83326" y="8467725"/>
          <a:ext cx="1793277" cy="1511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180975</xdr:colOff>
      <xdr:row>5</xdr:row>
      <xdr:rowOff>25400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B4B6BD-E3A6-46D0-AFD1-68776F390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1368425" cy="142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606425</xdr:colOff>
      <xdr:row>1</xdr:row>
      <xdr:rowOff>111125</xdr:rowOff>
    </xdr:from>
    <xdr:to>
      <xdr:col>14</xdr:col>
      <xdr:colOff>149225</xdr:colOff>
      <xdr:row>3</xdr:row>
      <xdr:rowOff>17166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7E241B-6C8D-4F8C-A0F4-EBE2BEF38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7375" y="292100"/>
          <a:ext cx="2143125" cy="7061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13335</xdr:rowOff>
    </xdr:from>
    <xdr:to>
      <xdr:col>1</xdr:col>
      <xdr:colOff>563880</xdr:colOff>
      <xdr:row>3</xdr:row>
      <xdr:rowOff>182054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AF69A-42E2-46FB-9E8A-0E5F6698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335"/>
          <a:ext cx="1106805" cy="1128839"/>
        </a:xfrm>
        <a:prstGeom prst="rect">
          <a:avLst/>
        </a:prstGeom>
      </xdr:spPr>
    </xdr:pic>
    <xdr:clientData/>
  </xdr:twoCellAnchor>
  <xdr:oneCellAnchor>
    <xdr:from>
      <xdr:col>0</xdr:col>
      <xdr:colOff>20955</xdr:colOff>
      <xdr:row>20</xdr:row>
      <xdr:rowOff>20955</xdr:rowOff>
    </xdr:from>
    <xdr:ext cx="1106805" cy="1128839"/>
    <xdr:pic>
      <xdr:nvPicPr>
        <xdr:cNvPr id="9" name="Picture 8">
          <a:extLst>
            <a:ext uri="{FF2B5EF4-FFF2-40B4-BE49-F238E27FC236}">
              <a16:creationId xmlns:a16="http://schemas.microsoft.com/office/drawing/2014/main" id="{BA7BD922-1080-4F3A-A158-CF135F4F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" y="6261735"/>
          <a:ext cx="1106805" cy="1128839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ja Batens" refreshedDate="44473.885094212965" createdVersion="7" refreshedVersion="7" minRefreshableVersion="3" recordCount="271" xr:uid="{24999F72-D99A-453C-AB56-AF636A21D269}">
  <cacheSource type="worksheet">
    <worksheetSource ref="A1:P1048576" sheet="Algemene bestellijst"/>
  </cacheSource>
  <cacheFields count="16">
    <cacheField name="Naam" numFmtId="0">
      <sharedItems containsBlank="1"/>
    </cacheField>
    <cacheField name="Mail adres" numFmtId="0">
      <sharedItems containsBlank="1"/>
    </cacheField>
    <cacheField name="Ploeg" numFmtId="0">
      <sharedItems containsBlank="1"/>
    </cacheField>
    <cacheField name="Wat" numFmtId="0">
      <sharedItems containsBlank="1" count="20">
        <s v="Jako T-shirt rood"/>
        <s v="Jako Indoortight 2.0"/>
        <s v="Smash Hoodie - Kind"/>
        <s v="Smash Hoodie - Heren/Dames"/>
        <s v="Jako Polyestervest"/>
        <s v="Jako Trainingsbroek"/>
        <s v="Smash T-shirt limited edition - Dames"/>
        <s v="Smash T-shirt met logo - Heren"/>
        <s v="Jako Jas met kap"/>
        <s v="Jako Polo"/>
        <s v="Jako Polyesterbroek"/>
        <s v="Smash T-shirt met logo - Dames"/>
        <s v="Jako Trainingsshort"/>
        <s v="Tanktop Challenge - 6021"/>
        <s v="Smash T-shirt limited edition - Kind"/>
        <s v="Smash T-shirt limited edition - Heren"/>
        <s v="Smash T-shirt met logo - Kind"/>
        <s v="Jako T-shirt zwart"/>
        <s v="Jako Vrijetijdsvest met kap"/>
        <m/>
      </sharedItems>
    </cacheField>
    <cacheField name="Art. Nr." numFmtId="0">
      <sharedItems containsBlank="1" containsMixedTypes="1" containsNumber="1" containsInteger="1" minValue="4221" maxValue="9821" count="18">
        <n v="4221"/>
        <n v="4402"/>
        <s v="SC62043"/>
        <s v="SC244C"/>
        <n v="9321"/>
        <n v="8421"/>
        <s v="CGTW02T"/>
        <s v="CGTU01T"/>
        <n v="6821"/>
        <n v="6321"/>
        <n v="9221"/>
        <n v="4421"/>
        <n v="6021"/>
        <s v="CG149"/>
        <n v="6121"/>
        <n v="9821"/>
        <e v="#N/A"/>
        <m/>
      </sharedItems>
    </cacheField>
    <cacheField name="Kleur" numFmtId="0">
      <sharedItems containsBlank="1" containsMixedTypes="1" containsNumber="1" containsInteger="1" minValue="101" maxValue="812" count="9">
        <n v="101"/>
        <s v="08"/>
        <s v="zwart"/>
        <n v="812"/>
        <n v="502"/>
        <s v="rood"/>
        <s v="chueren"/>
        <e v="#N/A"/>
        <m/>
      </sharedItems>
    </cacheField>
    <cacheField name="Maat" numFmtId="0">
      <sharedItems containsBlank="1" count="20">
        <s v="Dames 44"/>
        <s v="Dames 38"/>
        <s v="Kind 14/15j"/>
        <s v="Heren/Dames M"/>
        <s v="Dames 40"/>
        <s v="Dames 42"/>
        <s v="Dames XL"/>
        <s v="Heren XL"/>
        <s v="Kind 164"/>
        <s v="Heren 3XL"/>
        <s v="Dames 36"/>
        <s v="Heren L"/>
        <s v="Heren M"/>
        <s v="Dames 34"/>
        <s v="Dames S"/>
        <s v="Heren/Dames L"/>
        <s v="Kind 12/14j"/>
        <s v="Heren/Dames XL"/>
        <s v="Dames L"/>
        <m/>
      </sharedItems>
    </cacheField>
    <cacheField name="Aantal" numFmtId="0">
      <sharedItems containsString="0" containsBlank="1" containsNumber="1" containsInteger="1" minValue="1" maxValue="2"/>
    </cacheField>
    <cacheField name="Naam opdruk" numFmtId="0">
      <sharedItems containsBlank="1" containsMixedTypes="1" containsNumber="1" containsInteger="1" minValue="4" maxValue="18" count="32">
        <m/>
        <s v="Axelle"/>
        <s v="Senturk"/>
        <s v="Elien"/>
        <s v="Van Der Kuylen"/>
        <s v="Emelie"/>
        <s v="Finne"/>
        <n v="18"/>
        <s v="Hanne"/>
        <s v="De Winter"/>
        <s v="Joris"/>
        <n v="4"/>
        <s v="Kaat"/>
        <s v="Vervoort"/>
        <s v="Kim"/>
        <s v="Berkvens"/>
        <s v="Lies"/>
        <s v="Lore"/>
        <s v="Vanhout"/>
        <s v="Maité"/>
        <s v="Nagels"/>
        <s v="Truyen"/>
        <s v="Marie"/>
        <s v="Mirte"/>
        <s v="De Raedemaecker"/>
        <s v="Robbe"/>
        <s v="Robbert"/>
        <s v="Poezeminneke"/>
        <s v="Romey"/>
        <s v="Roos"/>
        <s v="Sien"/>
        <s v="Sofie"/>
      </sharedItems>
    </cacheField>
    <cacheField name="Prijs" numFmtId="0">
      <sharedItems containsBlank="1" containsMixedTypes="1" containsNumber="1" containsInteger="1" minValue="8" maxValue="50"/>
    </cacheField>
    <cacheField name="Prijs naam opdruk" numFmtId="0">
      <sharedItems containsString="0" containsBlank="1" containsNumber="1" containsInteger="1" minValue="0" maxValue="5"/>
    </cacheField>
    <cacheField name="Plaats opdruk" numFmtId="0">
      <sharedItems containsBlank="1" count="4">
        <m/>
        <s v="Midden"/>
        <s v="Bovenaan"/>
        <s v="Onderaan"/>
      </sharedItems>
    </cacheField>
    <cacheField name="Prijs totaal" numFmtId="167">
      <sharedItems containsBlank="1" containsMixedTypes="1" containsNumber="1" containsInteger="1" minValue="8" maxValue="55"/>
    </cacheField>
    <cacheField name="Mail verstuurd?" numFmtId="0">
      <sharedItems containsBlank="1"/>
    </cacheField>
    <cacheField name="Betaald?" numFmtId="0">
      <sharedItems containsBlank="1" count="3">
        <s v="x"/>
        <m/>
        <s v="xx" u="1"/>
      </sharedItems>
    </cacheField>
    <cacheField name="Datum betaling" numFmtId="0">
      <sharedItems containsNonDate="0" containsDate="1" containsString="0" containsBlank="1" minDate="2021-09-11T00:00:00" maxDate="2021-10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el Zomers" refreshedDate="45214.589104513892" createdVersion="6" refreshedVersion="8" minRefreshableVersion="3" recordCount="269" xr:uid="{786C7257-0893-4E90-8F91-0E864A0D474B}">
  <cacheSource type="worksheet">
    <worksheetSource ref="A1:M270" sheet="Algemene bestellijst"/>
  </cacheSource>
  <cacheFields count="13">
    <cacheField name="Naam" numFmtId="0">
      <sharedItems containsNonDate="0" containsBlank="1" count="59">
        <m/>
        <s v="Yole Van Den Broeck" u="1"/>
        <s v="Wenke Wouters" u="1"/>
        <s v="Sofie Van Den Nouweland" u="1"/>
        <s v="Sien Berteloot" u="1"/>
        <s v="Sharon Delcourt" u="1"/>
        <s v="Senta Kiebooms" u="1"/>
        <s v="Roos Berkvens" u="1"/>
        <s v="Romey Verhoeven" u="1"/>
        <s v="Robbe Van Beeck" u="1"/>
        <s v="Noor Fontyn" u="1"/>
        <s v="Noor De Raedemaecker" u="1"/>
        <s v="Myrthe Schoenmakers" u="1"/>
        <s v="Mirte Claessens" u="1"/>
        <s v="Maura Caemaert" u="1"/>
        <s v="Marie Van Hoof" u="1"/>
        <s v="Maren Truyen" u="1"/>
        <s v="Maité Nagels" u="1"/>
        <s v="Maarten verschueren" u="1"/>
        <s v="Maarten Abts" u="1"/>
        <s v="Maaike Vanhout" u="1"/>
        <s v="Lotte Faes" u="1"/>
        <s v="Lore Vandewouwer" u="1"/>
        <s v="Liese De Winter" u="1"/>
        <s v="Lies Morel" u="1"/>
        <s v="Lies Berkvens" u="1"/>
        <s v="Leen Verscuren" u="1"/>
        <s v="Kim Vennekens" u="1"/>
        <s v="Kelly Notelé" u="1"/>
        <s v="Kato Vervoort" u="1"/>
        <s v="Kato Vandevelde" u="1"/>
        <s v="Kaat Heylen" u="1"/>
        <s v="Joris Goossenaerts" u="1"/>
        <s v="Ine Van Fraeyenhoven" u="1"/>
        <s v="Hanne De Winter" u="1"/>
        <s v="Hanne Cuypers" u="1"/>
        <s v="Gabriela Van Den Branden" u="1"/>
        <s v="Flore Breugelmans" u="1"/>
        <s v="Finne Van Den Bosch" u="1"/>
        <s v="Fien Van Brandt" u="1"/>
        <s v="Emelie Van Der Kuylen" u="1"/>
        <s v="Elien Van Ranst" u="1"/>
        <s v="Azra Senturk" u="1"/>
        <s v="Axelle Deckers" u="1"/>
        <s v="Ashley Van Herck" u="1"/>
        <s v="Lauren Verbeeck" u="1"/>
        <s v="Jasper Lammens" u="1"/>
        <s v="Axelle" u="1"/>
        <s v="Floor Plochaet" u="1"/>
        <s v="Maura Caemaerts" u="1"/>
        <s v="Joran De Vries" u="1"/>
        <s v="Pieter Mertens" u="1"/>
        <s v="Sigrid Minten" u="1"/>
        <s v="Maura Caenaerts" u="1"/>
        <s v="Melanie Nolmans" u="1"/>
        <s v="Pieter Verkist" u="1"/>
        <s v="Patrick Van Dyck" u="1"/>
        <s v="Jochem Van Beeck" u="1"/>
        <s v="Jonas Maes" u="1"/>
      </sharedItems>
    </cacheField>
    <cacheField name="Mail adres" numFmtId="0">
      <sharedItems containsNonDate="0" containsString="0" containsBlank="1"/>
    </cacheField>
    <cacheField name="Ploeg" numFmtId="0">
      <sharedItems containsNonDate="0" containsBlank="1" count="16">
        <m/>
        <s v="Dames 4" u="1"/>
        <s v="Dames 2" u="1"/>
        <s v="MU17-19" u="1"/>
        <s v="Bestuur" u="1"/>
        <s v="MU15-2" u="1"/>
        <s v="Heren 3" u="1"/>
        <s v="MU17" u="1"/>
        <s v="Dames 1" u="1"/>
        <s v="Dames 6" u="1"/>
        <s v="MU15-1" u="1"/>
        <s v="Heren 2" u="1"/>
        <s v="Heren 1" u="1"/>
        <s v="Dames 5" u="1"/>
        <s v="Starter U11" u="1"/>
        <s v="Dames 3" u="1"/>
      </sharedItems>
    </cacheField>
    <cacheField name="Wat" numFmtId="0">
      <sharedItems containsNonDate="0" containsBlank="1" count="21">
        <m/>
        <s v="Jako Polyestervest" u="1"/>
        <s v="Jako Indoortight 2.0" u="1"/>
        <s v="Smash T-shirt met logo - Dames" u="1"/>
        <s v="Jako T-shirt rood" u="1"/>
        <s v="Smash T-shirt met logo - Heren" u="1"/>
        <s v="Jako T-shirt zwart" u="1"/>
        <s v="Smash T-shirt limited edition - Heren" u="1"/>
        <s v="Smash Hoodie - Kind" u="1"/>
        <s v="Jako Polyesterbroek" u="1"/>
        <s v="Jako Trainingsshort" u="1"/>
        <s v="Jako Vrijetijdsvest met kap" u="1"/>
        <s v="Smash Hoodie - Heren/Dames" u="1"/>
        <s v="Smash T-shirt limited edition - Dames" u="1"/>
        <s v="Jako Trainingsbroek" u="1"/>
        <s v="Smash T-shirt limited edition - Kind" u="1"/>
        <s v="Smash T-shirt met logo - Kind" u="1"/>
        <s v="Tanktop Challenge - 6021" u="1"/>
        <s v="Jako Jas met kap" u="1"/>
        <s v="Jako Polo" u="1"/>
        <s v="Polo Prestige - 6358" u="1"/>
      </sharedItems>
    </cacheField>
    <cacheField name="Art. Nr." numFmtId="0">
      <sharedItems containsMixedTypes="1" containsNumber="1" containsInteger="1" minValue="4221" maxValue="9821" count="13">
        <e v="#N/A"/>
        <n v="9321" u="1"/>
        <n v="4402" u="1"/>
        <n v="4221" u="1"/>
        <n v="6121" u="1"/>
        <n v="9221" u="1"/>
        <n v="4421" u="1"/>
        <n v="9821" u="1"/>
        <n v="8421" u="1"/>
        <n v="6021" u="1"/>
        <n v="6821" u="1"/>
        <n v="6321" u="1"/>
        <n v="6358" u="1"/>
      </sharedItems>
    </cacheField>
    <cacheField name="Kleur" numFmtId="0">
      <sharedItems containsMixedTypes="1" containsNumber="1" containsInteger="1" minValue="101" maxValue="812" count="4">
        <e v="#N/A"/>
        <n v="101" u="1"/>
        <n v="502" u="1"/>
        <n v="812" u="1"/>
      </sharedItems>
    </cacheField>
    <cacheField name="Maat" numFmtId="0">
      <sharedItems containsNonDate="0" containsBlank="1" count="22">
        <m/>
        <s v="Dames 40" u="1"/>
        <s v="Dames 42" u="1"/>
        <s v="Dames L" u="1"/>
        <s v="Heren M" u="1"/>
        <s v="Dames 38" u="1"/>
        <s v="Heren XL" u="1"/>
        <s v="Heren L" u="1"/>
        <s v="Kind 14/15j" u="1"/>
        <s v="Heren/Dames L" u="1"/>
        <s v="Dames S" u="1"/>
        <s v="Heren/Dames XL" u="1"/>
        <s v="Heren/Dames M" u="1"/>
        <s v="Kind 12/14j" u="1"/>
        <s v="Kind 164" u="1"/>
        <s v="Dames 36" u="1"/>
        <s v="Dames 34" u="1"/>
        <s v="Dames 44" u="1"/>
        <s v="Dames XL" u="1"/>
        <s v="Heren 3XL" u="1"/>
        <s v="Heren XXL" u="1"/>
        <s v="Heren S" u="1"/>
      </sharedItems>
    </cacheField>
    <cacheField name="Aantal" numFmtId="0">
      <sharedItems containsNonDate="0" containsString="0" containsBlank="1"/>
    </cacheField>
    <cacheField name="Naam opdruk" numFmtId="0">
      <sharedItems containsNonDate="0" containsString="0" containsBlank="1" containsNumber="1" containsInteger="1" minValue="4" maxValue="18" count="3">
        <m/>
        <n v="4" u="1"/>
        <n v="18" u="1"/>
      </sharedItems>
    </cacheField>
    <cacheField name="Prijs" numFmtId="167">
      <sharedItems containsBlank="1"/>
    </cacheField>
    <cacheField name="Prijs naam opdruk" numFmtId="167">
      <sharedItems containsString="0" containsBlank="1" containsNumber="1" containsInteger="1" minValue="0" maxValue="0"/>
    </cacheField>
    <cacheField name="Plaats opdruk" numFmtId="167">
      <sharedItems containsNonDate="0" containsBlank="1" count="4">
        <m/>
        <s v="Midden" u="1"/>
        <s v="Onderaan" u="1"/>
        <s v="Bovenaan" u="1"/>
      </sharedItems>
    </cacheField>
    <cacheField name="Prijs totaal" numFmtId="167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el Zomers" refreshedDate="45214.589229745368" createdVersion="7" refreshedVersion="8" minRefreshableVersion="3" recordCount="270" xr:uid="{4BF646FA-09E1-4BB1-82FC-924A5427B97C}">
  <cacheSource type="worksheet">
    <worksheetSource ref="A1:P1048576" sheet="Algemene bestellijst"/>
  </cacheSource>
  <cacheFields count="16">
    <cacheField name="Naam" numFmtId="0">
      <sharedItems containsNonDate="0" containsString="0" containsBlank="1"/>
    </cacheField>
    <cacheField name="Mail adres" numFmtId="0">
      <sharedItems containsNonDate="0" containsString="0" containsBlank="1"/>
    </cacheField>
    <cacheField name="Ploeg" numFmtId="0">
      <sharedItems containsNonDate="0" containsString="0" containsBlank="1"/>
    </cacheField>
    <cacheField name="Wat" numFmtId="0">
      <sharedItems containsNonDate="0" containsBlank="1" count="20">
        <m/>
        <s v="Jako T-shirt rood" u="1"/>
        <s v="Jako Indoortight 2.0" u="1"/>
        <s v="Smash Hoodie - Kind" u="1"/>
        <s v="Smash Hoodie - Heren/Dames" u="1"/>
        <s v="Jako Polyestervest" u="1"/>
        <s v="Jako Trainingsbroek" u="1"/>
        <s v="Smash T-shirt limited edition - Dames" u="1"/>
        <s v="Smash T-shirt met logo - Heren" u="1"/>
        <s v="Jako Jas met kap" u="1"/>
        <s v="Jako Polo" u="1"/>
        <s v="Jako Polyesterbroek" u="1"/>
        <s v="Smash T-shirt met logo - Dames" u="1"/>
        <s v="Jako Trainingsshort" u="1"/>
        <s v="Tanktop Challenge - 6021" u="1"/>
        <s v="Smash T-shirt limited edition - Kind" u="1"/>
        <s v="Smash T-shirt limited edition - Heren" u="1"/>
        <s v="Smash T-shirt met logo - Kind" u="1"/>
        <s v="Jako T-shirt zwart" u="1"/>
        <s v="Jako Vrijetijdsvest met kap" u="1"/>
      </sharedItems>
    </cacheField>
    <cacheField name="Art. Nr." numFmtId="0">
      <sharedItems containsBlank="1" containsMixedTypes="1" containsNumber="1" containsInteger="1" minValue="4221" maxValue="9821" count="13">
        <e v="#N/A"/>
        <m/>
        <n v="4221" u="1"/>
        <n v="4402" u="1"/>
        <n v="9321" u="1"/>
        <n v="8421" u="1"/>
        <n v="6821" u="1"/>
        <n v="6321" u="1"/>
        <n v="9221" u="1"/>
        <n v="4421" u="1"/>
        <n v="6021" u="1"/>
        <n v="6121" u="1"/>
        <n v="9821" u="1"/>
      </sharedItems>
    </cacheField>
    <cacheField name="Kleur" numFmtId="0">
      <sharedItems containsBlank="1" containsMixedTypes="1" containsNumber="1" containsInteger="1" minValue="101" maxValue="812" count="5">
        <e v="#N/A"/>
        <m/>
        <n v="101" u="1"/>
        <n v="812" u="1"/>
        <n v="502" u="1"/>
      </sharedItems>
    </cacheField>
    <cacheField name="Maat" numFmtId="0">
      <sharedItems containsNonDate="0" containsBlank="1" count="20">
        <m/>
        <s v="Dames 44" u="1"/>
        <s v="Dames 38" u="1"/>
        <s v="Kind 14/15j" u="1"/>
        <s v="Heren/Dames M" u="1"/>
        <s v="Dames 40" u="1"/>
        <s v="Dames 42" u="1"/>
        <s v="Dames XL" u="1"/>
        <s v="Heren XL" u="1"/>
        <s v="Kind 164" u="1"/>
        <s v="Heren 3XL" u="1"/>
        <s v="Dames 36" u="1"/>
        <s v="Heren L" u="1"/>
        <s v="Heren M" u="1"/>
        <s v="Dames 34" u="1"/>
        <s v="Dames S" u="1"/>
        <s v="Heren/Dames L" u="1"/>
        <s v="Kind 12/14j" u="1"/>
        <s v="Heren/Dames XL" u="1"/>
        <s v="Dames L" u="1"/>
      </sharedItems>
    </cacheField>
    <cacheField name="Aantal" numFmtId="0">
      <sharedItems containsNonDate="0" containsString="0" containsBlank="1"/>
    </cacheField>
    <cacheField name="Naam opdruk" numFmtId="0">
      <sharedItems containsNonDate="0" containsString="0" containsBlank="1"/>
    </cacheField>
    <cacheField name="Prijs" numFmtId="0">
      <sharedItems containsBlank="1"/>
    </cacheField>
    <cacheField name="Prijs naam opdruk" numFmtId="0">
      <sharedItems containsString="0" containsBlank="1" containsNumber="1" containsInteger="1" minValue="0" maxValue="0"/>
    </cacheField>
    <cacheField name="Plaats opdruk" numFmtId="0">
      <sharedItems containsNonDate="0" containsString="0" containsBlank="1"/>
    </cacheField>
    <cacheField name="Prijs totaal" numFmtId="167">
      <sharedItems containsBlank="1"/>
    </cacheField>
    <cacheField name="Mail verstuurd?" numFmtId="0">
      <sharedItems containsNonDate="0" containsString="0" containsBlank="1"/>
    </cacheField>
    <cacheField name="Betaald?" numFmtId="0">
      <sharedItems containsNonDate="0" containsBlank="1" count="3">
        <m/>
        <s v="x" u="1"/>
        <s v="xx" u="1"/>
      </sharedItems>
    </cacheField>
    <cacheField name="Datum betaling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">
  <r>
    <s v="Ashley Van Herck"/>
    <s v="ashley.vanherck@gmail.com"/>
    <s v="Dames 2"/>
    <x v="0"/>
    <x v="0"/>
    <x v="0"/>
    <x v="0"/>
    <n v="1"/>
    <x v="0"/>
    <n v="20"/>
    <n v="0"/>
    <x v="0"/>
    <n v="20"/>
    <s v="x"/>
    <x v="0"/>
    <d v="2021-09-17T00:00:00"/>
  </r>
  <r>
    <s v="Axelle Deckers"/>
    <s v="katrien.willems8@telenet.be"/>
    <s v="MU15-1"/>
    <x v="1"/>
    <x v="1"/>
    <x v="1"/>
    <x v="1"/>
    <n v="1"/>
    <x v="0"/>
    <n v="14"/>
    <n v="0"/>
    <x v="0"/>
    <n v="14"/>
    <s v="x"/>
    <x v="0"/>
    <d v="2021-09-16T00:00:00"/>
  </r>
  <r>
    <s v="Axelle Deckers"/>
    <s v="katrien.willems8@telenet.be"/>
    <s v="MU15-1"/>
    <x v="2"/>
    <x v="2"/>
    <x v="2"/>
    <x v="2"/>
    <n v="1"/>
    <x v="1"/>
    <n v="20"/>
    <n v="5"/>
    <x v="1"/>
    <n v="25"/>
    <s v="x"/>
    <x v="0"/>
    <d v="2021-09-16T00:00:00"/>
  </r>
  <r>
    <s v="Azra Senturk"/>
    <s v="azrasenturk1@gmail.com"/>
    <s v="MU17"/>
    <x v="3"/>
    <x v="3"/>
    <x v="2"/>
    <x v="3"/>
    <n v="1"/>
    <x v="2"/>
    <n v="22"/>
    <n v="5"/>
    <x v="1"/>
    <n v="27"/>
    <s v="reminder 29/9"/>
    <x v="0"/>
    <d v="2021-10-01T00:00:00"/>
  </r>
  <r>
    <s v="Elien Van Ranst"/>
    <s v="vanranst.vankeer@telenet.be"/>
    <s v="MU15-1"/>
    <x v="4"/>
    <x v="4"/>
    <x v="0"/>
    <x v="4"/>
    <n v="1"/>
    <x v="3"/>
    <n v="28"/>
    <n v="5"/>
    <x v="1"/>
    <n v="33"/>
    <s v="x"/>
    <x v="0"/>
    <d v="2021-09-29T00:00:00"/>
  </r>
  <r>
    <s v="Elien Van Ranst"/>
    <s v="vanranst.vankeer@telenet.be"/>
    <s v="MU15-1"/>
    <x v="5"/>
    <x v="5"/>
    <x v="3"/>
    <x v="4"/>
    <n v="1"/>
    <x v="0"/>
    <n v="26"/>
    <n v="0"/>
    <x v="0"/>
    <n v="26"/>
    <s v="x"/>
    <x v="0"/>
    <d v="2021-09-29T00:00:00"/>
  </r>
  <r>
    <s v="Elien Van Ranst"/>
    <s v="vanranst.vankeer@telenet.be"/>
    <s v="MU15-1"/>
    <x v="2"/>
    <x v="2"/>
    <x v="2"/>
    <x v="2"/>
    <n v="1"/>
    <x v="3"/>
    <n v="20"/>
    <n v="5"/>
    <x v="1"/>
    <n v="25"/>
    <s v="x"/>
    <x v="0"/>
    <d v="2021-09-29T00:00:00"/>
  </r>
  <r>
    <s v="Emelie Van Der Kuylen"/>
    <s v="frankvanderkuylen@gmail.com"/>
    <s v="MU17"/>
    <x v="1"/>
    <x v="1"/>
    <x v="1"/>
    <x v="5"/>
    <n v="1"/>
    <x v="0"/>
    <n v="14"/>
    <n v="0"/>
    <x v="0"/>
    <n v="14"/>
    <s v="x"/>
    <x v="0"/>
    <d v="2021-09-17T00:00:00"/>
  </r>
  <r>
    <s v="Emelie Van Der Kuylen"/>
    <s v="frankvanderkuylen@gmail.com"/>
    <s v="MU17"/>
    <x v="6"/>
    <x v="6"/>
    <x v="2"/>
    <x v="6"/>
    <n v="1"/>
    <x v="0"/>
    <n v="19"/>
    <n v="0"/>
    <x v="0"/>
    <n v="19"/>
    <s v="x"/>
    <x v="0"/>
    <d v="2021-09-17T00:00:00"/>
  </r>
  <r>
    <s v="Emelie Van Der Kuylen"/>
    <s v="frankvanderkuylen@gmail.com"/>
    <s v="MU17"/>
    <x v="3"/>
    <x v="3"/>
    <x v="2"/>
    <x v="3"/>
    <n v="1"/>
    <x v="4"/>
    <n v="22"/>
    <n v="5"/>
    <x v="1"/>
    <n v="27"/>
    <s v="x"/>
    <x v="0"/>
    <d v="2021-09-17T00:00:00"/>
  </r>
  <r>
    <s v="Emelie Van Der Kuylen"/>
    <s v="frankvanderkuylen@gmail.com"/>
    <s v="MU17"/>
    <x v="0"/>
    <x v="0"/>
    <x v="0"/>
    <x v="5"/>
    <n v="1"/>
    <x v="5"/>
    <n v="20"/>
    <n v="5"/>
    <x v="1"/>
    <n v="25"/>
    <s v="x"/>
    <x v="0"/>
    <d v="2021-09-17T00:00:00"/>
  </r>
  <r>
    <s v="Fien Van Brandt"/>
    <s v="fien.vanbrandt@hotmail.com"/>
    <s v="Dames 1"/>
    <x v="7"/>
    <x v="7"/>
    <x v="2"/>
    <x v="7"/>
    <n v="1"/>
    <x v="0"/>
    <n v="9"/>
    <n v="0"/>
    <x v="0"/>
    <n v="9"/>
    <s v="reminder 29/9"/>
    <x v="0"/>
    <d v="2021-09-30T00:00:00"/>
  </r>
  <r>
    <s v="Finne Van Den Bosch"/>
    <s v="kvan_engeland@hotmail.com"/>
    <s v="MU15-2"/>
    <x v="2"/>
    <x v="2"/>
    <x v="2"/>
    <x v="2"/>
    <n v="1"/>
    <x v="6"/>
    <n v="20"/>
    <n v="5"/>
    <x v="1"/>
    <n v="25"/>
    <s v="reminder 29/9"/>
    <x v="0"/>
    <d v="2021-09-29T00:00:00"/>
  </r>
  <r>
    <s v="Flore Breugelmans"/>
    <s v="Florebreugelmans@hotmail.com"/>
    <s v="Dames 2"/>
    <x v="8"/>
    <x v="8"/>
    <x v="0"/>
    <x v="8"/>
    <n v="1"/>
    <x v="0"/>
    <n v="38"/>
    <n v="0"/>
    <x v="0"/>
    <n v="38"/>
    <s v="x"/>
    <x v="0"/>
    <d v="2021-09-17T00:00:00"/>
  </r>
  <r>
    <s v="Gabriela Van Den Branden"/>
    <s v="kvdbranden@lisp.be"/>
    <s v="MU15-2"/>
    <x v="1"/>
    <x v="1"/>
    <x v="1"/>
    <x v="1"/>
    <n v="1"/>
    <x v="0"/>
    <n v="14"/>
    <n v="0"/>
    <x v="0"/>
    <n v="14"/>
    <s v="x"/>
    <x v="0"/>
    <d v="2021-09-29T00:00:00"/>
  </r>
  <r>
    <s v="Gabriela Van Den Branden"/>
    <s v="kvdbranden@lisp.be"/>
    <s v="MU15-2"/>
    <x v="2"/>
    <x v="2"/>
    <x v="2"/>
    <x v="2"/>
    <n v="1"/>
    <x v="7"/>
    <n v="20"/>
    <n v="5"/>
    <x v="1"/>
    <n v="25"/>
    <s v="x"/>
    <x v="0"/>
    <d v="2021-09-29T00:00:00"/>
  </r>
  <r>
    <s v="Gabriela Van Den Branden"/>
    <s v="kvdbranden@lisp.be"/>
    <s v="MU15-2"/>
    <x v="8"/>
    <x v="8"/>
    <x v="0"/>
    <x v="9"/>
    <n v="1"/>
    <x v="0"/>
    <n v="44"/>
    <n v="0"/>
    <x v="0"/>
    <n v="44"/>
    <s v="x"/>
    <x v="0"/>
    <d v="2021-09-29T00:00:00"/>
  </r>
  <r>
    <s v="Gabriela Van Den Branden"/>
    <s v="kvdbranden@lisp.be"/>
    <s v="MU15-2"/>
    <x v="0"/>
    <x v="0"/>
    <x v="0"/>
    <x v="1"/>
    <n v="1"/>
    <x v="0"/>
    <n v="20"/>
    <n v="0"/>
    <x v="0"/>
    <n v="20"/>
    <s v="x"/>
    <x v="0"/>
    <d v="2021-09-29T00:00:00"/>
  </r>
  <r>
    <s v="Hanne Cuypers"/>
    <s v="kristel.zomers@gmail.com"/>
    <s v="Starter U11"/>
    <x v="0"/>
    <x v="0"/>
    <x v="0"/>
    <x v="10"/>
    <n v="1"/>
    <x v="8"/>
    <n v="20"/>
    <n v="5"/>
    <x v="1"/>
    <n v="25"/>
    <s v="x"/>
    <x v="0"/>
    <d v="2021-09-16T00:00:00"/>
  </r>
  <r>
    <s v="Hanne De Winter"/>
    <s v="kkeldermans@gmail.com"/>
    <s v="MU15-2"/>
    <x v="1"/>
    <x v="1"/>
    <x v="1"/>
    <x v="10"/>
    <n v="1"/>
    <x v="0"/>
    <n v="14"/>
    <n v="0"/>
    <x v="0"/>
    <n v="14"/>
    <s v="x"/>
    <x v="0"/>
    <d v="2021-09-29T00:00:00"/>
  </r>
  <r>
    <s v="Hanne De Winter"/>
    <s v="kkeldermans@gmail.com"/>
    <s v="MU15-2"/>
    <x v="2"/>
    <x v="2"/>
    <x v="2"/>
    <x v="2"/>
    <n v="1"/>
    <x v="9"/>
    <n v="20"/>
    <n v="5"/>
    <x v="1"/>
    <n v="25"/>
    <s v="x"/>
    <x v="0"/>
    <d v="2021-09-29T00:00:00"/>
  </r>
  <r>
    <s v="Ine Van Fraeyenhoven"/>
    <s v="ine.vf@hotmail.com"/>
    <s v="Dames 6"/>
    <x v="1"/>
    <x v="1"/>
    <x v="1"/>
    <x v="10"/>
    <n v="2"/>
    <x v="0"/>
    <n v="28"/>
    <n v="0"/>
    <x v="0"/>
    <n v="28"/>
    <s v="reminder 29/9"/>
    <x v="0"/>
    <m/>
  </r>
  <r>
    <s v="Joris Goossenaerts"/>
    <s v="joris.goossenaerts@gmail.com"/>
    <s v="Heren 3"/>
    <x v="0"/>
    <x v="0"/>
    <x v="0"/>
    <x v="11"/>
    <n v="1"/>
    <x v="10"/>
    <n v="20"/>
    <n v="5"/>
    <x v="1"/>
    <n v="25"/>
    <s v="x"/>
    <x v="0"/>
    <d v="2021-09-13T00:00:00"/>
  </r>
  <r>
    <s v="Kaat Heylen"/>
    <s v="bartheylen@skynet.be"/>
    <s v="MU15-2"/>
    <x v="2"/>
    <x v="2"/>
    <x v="2"/>
    <x v="2"/>
    <n v="1"/>
    <x v="11"/>
    <n v="20"/>
    <n v="5"/>
    <x v="1"/>
    <n v="25"/>
    <s v="x"/>
    <x v="0"/>
    <d v="2021-09-15T00:00:00"/>
  </r>
  <r>
    <s v="Kaat Heylen"/>
    <s v="bartheylen@skynet.be"/>
    <s v="MU15-2"/>
    <x v="8"/>
    <x v="8"/>
    <x v="0"/>
    <x v="12"/>
    <n v="1"/>
    <x v="12"/>
    <n v="44"/>
    <n v="5"/>
    <x v="1"/>
    <n v="49"/>
    <s v="x"/>
    <x v="0"/>
    <d v="2021-09-15T00:00:00"/>
  </r>
  <r>
    <s v="Kaat Heylen"/>
    <s v="bartheylen@skynet.be"/>
    <s v="MU15-2"/>
    <x v="1"/>
    <x v="1"/>
    <x v="1"/>
    <x v="4"/>
    <n v="1"/>
    <x v="0"/>
    <n v="14"/>
    <n v="0"/>
    <x v="0"/>
    <n v="14"/>
    <s v="x"/>
    <x v="0"/>
    <d v="2021-09-15T00:00:00"/>
  </r>
  <r>
    <s v="Kato Vandevelde"/>
    <s v="katovandevelde@gmail.com"/>
    <s v="Dames 6"/>
    <x v="1"/>
    <x v="1"/>
    <x v="1"/>
    <x v="13"/>
    <n v="1"/>
    <x v="0"/>
    <n v="14"/>
    <n v="0"/>
    <x v="0"/>
    <n v="14"/>
    <s v="reminder 29/9"/>
    <x v="0"/>
    <d v="2021-10-01T00:00:00"/>
  </r>
  <r>
    <s v="Kato Vervoort"/>
    <s v="anja.batens@gmail.com"/>
    <s v="MU15-1"/>
    <x v="8"/>
    <x v="8"/>
    <x v="0"/>
    <x v="10"/>
    <n v="1"/>
    <x v="13"/>
    <n v="44"/>
    <n v="5"/>
    <x v="1"/>
    <n v="49"/>
    <m/>
    <x v="0"/>
    <d v="2021-09-29T00:00:00"/>
  </r>
  <r>
    <s v="Kato Vervoort"/>
    <s v="anja.batens@gmail.com"/>
    <s v="MU15-1"/>
    <x v="9"/>
    <x v="9"/>
    <x v="4"/>
    <x v="10"/>
    <n v="1"/>
    <x v="0"/>
    <n v="29"/>
    <n v="0"/>
    <x v="0"/>
    <n v="29"/>
    <m/>
    <x v="0"/>
    <d v="2021-09-29T00:00:00"/>
  </r>
  <r>
    <s v="Kato Vervoort"/>
    <s v="anja.batens@gmail.com"/>
    <s v="MU15-1"/>
    <x v="1"/>
    <x v="1"/>
    <x v="1"/>
    <x v="13"/>
    <n v="1"/>
    <x v="0"/>
    <n v="14"/>
    <n v="0"/>
    <x v="0"/>
    <n v="14"/>
    <m/>
    <x v="0"/>
    <d v="2021-09-29T00:00:00"/>
  </r>
  <r>
    <s v="Kato Vervoort"/>
    <s v="anja.batens@gmail.com"/>
    <s v="MU15-1"/>
    <x v="6"/>
    <x v="6"/>
    <x v="5"/>
    <x v="14"/>
    <n v="1"/>
    <x v="0"/>
    <n v="19"/>
    <n v="0"/>
    <x v="0"/>
    <n v="19"/>
    <m/>
    <x v="0"/>
    <d v="2021-09-29T00:00:00"/>
  </r>
  <r>
    <s v="Kato Vervoort"/>
    <s v="anja.batens@gmail.com"/>
    <s v="MU15-1"/>
    <x v="10"/>
    <x v="10"/>
    <x v="3"/>
    <x v="10"/>
    <n v="1"/>
    <x v="0"/>
    <n v="20"/>
    <n v="0"/>
    <x v="0"/>
    <n v="20"/>
    <m/>
    <x v="0"/>
    <d v="2021-09-29T00:00:00"/>
  </r>
  <r>
    <s v="Kelly Notelé"/>
    <s v="kellynotele@hotmail.com"/>
    <s v="Dames 4"/>
    <x v="1"/>
    <x v="1"/>
    <x v="1"/>
    <x v="1"/>
    <n v="1"/>
    <x v="0"/>
    <n v="14"/>
    <n v="0"/>
    <x v="0"/>
    <n v="14"/>
    <s v="x"/>
    <x v="0"/>
    <d v="2021-09-29T00:00:00"/>
  </r>
  <r>
    <s v="Kim Vennekens"/>
    <s v="kimvennekens@hotmail.com"/>
    <s v="Dames 4"/>
    <x v="11"/>
    <x v="6"/>
    <x v="2"/>
    <x v="6"/>
    <n v="1"/>
    <x v="14"/>
    <n v="9"/>
    <n v="5"/>
    <x v="1"/>
    <n v="14"/>
    <s v="reminder 29/9"/>
    <x v="0"/>
    <d v="2021-10-01T00:00:00"/>
  </r>
  <r>
    <s v="Kim Vennekens"/>
    <s v="kimvennekens@hotmail.com"/>
    <s v="Dames 4"/>
    <x v="11"/>
    <x v="6"/>
    <x v="5"/>
    <x v="6"/>
    <n v="1"/>
    <x v="0"/>
    <n v="9"/>
    <n v="0"/>
    <x v="0"/>
    <n v="9"/>
    <s v="reminder 29/9"/>
    <x v="0"/>
    <d v="2021-10-01T00:00:00"/>
  </r>
  <r>
    <s v="Kim Vennekens"/>
    <s v="kimvennekens@hotmail.com"/>
    <s v="Dames 4"/>
    <x v="0"/>
    <x v="0"/>
    <x v="0"/>
    <x v="0"/>
    <n v="1"/>
    <x v="0"/>
    <n v="20"/>
    <n v="0"/>
    <x v="0"/>
    <n v="20"/>
    <s v="reminder 29/9"/>
    <x v="0"/>
    <d v="2021-10-01T00:00:00"/>
  </r>
  <r>
    <s v="Leen Verscuren"/>
    <s v="leen.verscuren@gmail.com"/>
    <s v="Dames 5"/>
    <x v="3"/>
    <x v="3"/>
    <x v="5"/>
    <x v="3"/>
    <n v="1"/>
    <x v="0"/>
    <n v="22"/>
    <n v="0"/>
    <x v="0"/>
    <n v="22"/>
    <s v="x"/>
    <x v="0"/>
    <d v="2021-09-29T00:00:00"/>
  </r>
  <r>
    <s v="Lies Berkvens"/>
    <s v="lies.berkvens@gmail.com"/>
    <s v="MU17"/>
    <x v="2"/>
    <x v="2"/>
    <x v="2"/>
    <x v="2"/>
    <n v="1"/>
    <x v="15"/>
    <n v="20"/>
    <n v="5"/>
    <x v="1"/>
    <n v="25"/>
    <s v="x"/>
    <x v="0"/>
    <d v="2021-09-29T00:00:00"/>
  </r>
  <r>
    <s v="Lies Morel"/>
    <s v="sofieb@atheneumlier.be"/>
    <s v="MU15-2"/>
    <x v="3"/>
    <x v="3"/>
    <x v="2"/>
    <x v="15"/>
    <n v="1"/>
    <x v="16"/>
    <n v="22"/>
    <n v="5"/>
    <x v="1"/>
    <n v="27"/>
    <s v="x"/>
    <x v="0"/>
    <d v="2021-09-29T00:00:00"/>
  </r>
  <r>
    <s v="Lies Morel"/>
    <s v="sofieb@atheneumlier.be"/>
    <s v="MU15-2"/>
    <x v="1"/>
    <x v="1"/>
    <x v="1"/>
    <x v="0"/>
    <n v="1"/>
    <x v="0"/>
    <n v="14"/>
    <n v="0"/>
    <x v="0"/>
    <n v="14"/>
    <s v="x"/>
    <x v="0"/>
    <d v="2021-09-29T00:00:00"/>
  </r>
  <r>
    <s v="Lies Morel"/>
    <s v="sofieb@atheneumlier.be"/>
    <s v="MU15-2"/>
    <x v="11"/>
    <x v="6"/>
    <x v="5"/>
    <x v="6"/>
    <n v="1"/>
    <x v="0"/>
    <n v="9"/>
    <n v="0"/>
    <x v="0"/>
    <n v="9"/>
    <s v="x"/>
    <x v="0"/>
    <d v="2021-09-29T00:00:00"/>
  </r>
  <r>
    <s v="Lies Morel"/>
    <s v="sofieb@atheneumlier.be"/>
    <s v="MU15-2"/>
    <x v="6"/>
    <x v="6"/>
    <x v="2"/>
    <x v="6"/>
    <n v="1"/>
    <x v="0"/>
    <n v="19"/>
    <n v="0"/>
    <x v="0"/>
    <n v="19"/>
    <s v="x"/>
    <x v="0"/>
    <d v="2021-09-29T00:00:00"/>
  </r>
  <r>
    <s v="Liese De Winter"/>
    <s v="kkeldermans@gmail.com"/>
    <s v="MU17"/>
    <x v="1"/>
    <x v="1"/>
    <x v="1"/>
    <x v="1"/>
    <n v="1"/>
    <x v="0"/>
    <n v="14"/>
    <n v="0"/>
    <x v="0"/>
    <n v="14"/>
    <s v="x"/>
    <x v="0"/>
    <d v="2021-09-29T00:00:00"/>
  </r>
  <r>
    <s v="Liese De Winter"/>
    <s v="kkeldermans@gmail.com"/>
    <s v="MU17"/>
    <x v="3"/>
    <x v="3"/>
    <x v="2"/>
    <x v="3"/>
    <n v="1"/>
    <x v="9"/>
    <n v="22"/>
    <n v="5"/>
    <x v="1"/>
    <n v="27"/>
    <s v="x"/>
    <x v="0"/>
    <d v="2021-09-29T00:00:00"/>
  </r>
  <r>
    <s v="Lore Vandewouwer"/>
    <s v="ankevandevoorde@hotmail.com"/>
    <s v="MU15-1"/>
    <x v="0"/>
    <x v="0"/>
    <x v="0"/>
    <x v="10"/>
    <n v="1"/>
    <x v="0"/>
    <n v="20"/>
    <n v="0"/>
    <x v="0"/>
    <n v="20"/>
    <s v="x"/>
    <x v="0"/>
    <d v="2021-09-17T00:00:00"/>
  </r>
  <r>
    <s v="Lore Vandewouwer"/>
    <s v="ankevandevoorde@hotmail.com"/>
    <s v="MU15-1"/>
    <x v="2"/>
    <x v="2"/>
    <x v="2"/>
    <x v="2"/>
    <n v="1"/>
    <x v="17"/>
    <n v="20"/>
    <n v="5"/>
    <x v="1"/>
    <n v="25"/>
    <s v="x"/>
    <x v="0"/>
    <d v="2021-09-17T00:00:00"/>
  </r>
  <r>
    <s v="Lore Vandewouwer"/>
    <s v="ankevandevoorde@hotmail.com"/>
    <s v="MU15-1"/>
    <x v="1"/>
    <x v="1"/>
    <x v="1"/>
    <x v="13"/>
    <n v="1"/>
    <x v="0"/>
    <n v="14"/>
    <n v="0"/>
    <x v="0"/>
    <n v="14"/>
    <s v="x"/>
    <x v="0"/>
    <d v="2021-09-17T00:00:00"/>
  </r>
  <r>
    <s v="Lotte Faes"/>
    <s v="marcf.sabine@hotmail.com"/>
    <s v="MU17"/>
    <x v="1"/>
    <x v="1"/>
    <x v="1"/>
    <x v="10"/>
    <n v="1"/>
    <x v="0"/>
    <n v="14"/>
    <n v="0"/>
    <x v="0"/>
    <n v="14"/>
    <s v="reminder 29/9"/>
    <x v="0"/>
    <d v="2021-10-01T00:00:00"/>
  </r>
  <r>
    <s v="Maaike Vanhout"/>
    <s v="liesbeth.welters@outlook.com"/>
    <s v="MU17"/>
    <x v="2"/>
    <x v="2"/>
    <x v="2"/>
    <x v="2"/>
    <n v="1"/>
    <x v="18"/>
    <n v="20"/>
    <n v="5"/>
    <x v="1"/>
    <n v="25"/>
    <s v="x"/>
    <x v="0"/>
    <d v="2021-09-29T00:00:00"/>
  </r>
  <r>
    <s v="Maaike Vanhout"/>
    <s v="liesbeth.welters@outlook.com"/>
    <s v="MU17"/>
    <x v="1"/>
    <x v="1"/>
    <x v="1"/>
    <x v="10"/>
    <n v="1"/>
    <x v="0"/>
    <n v="14"/>
    <n v="0"/>
    <x v="0"/>
    <n v="14"/>
    <s v="x"/>
    <x v="0"/>
    <d v="2021-09-29T00:00:00"/>
  </r>
  <r>
    <s v="Maarten Abts"/>
    <s v="abts.maarten@gmail.com"/>
    <s v="Heren 1"/>
    <x v="12"/>
    <x v="11"/>
    <x v="3"/>
    <x v="11"/>
    <n v="1"/>
    <x v="0"/>
    <n v="20"/>
    <n v="0"/>
    <x v="0"/>
    <n v="20"/>
    <s v="x"/>
    <x v="0"/>
    <d v="2021-09-29T00:00:00"/>
  </r>
  <r>
    <s v="Maarten Abts"/>
    <s v="abts.maarten@gmail.com"/>
    <s v="Heren 1"/>
    <x v="0"/>
    <x v="0"/>
    <x v="0"/>
    <x v="7"/>
    <n v="1"/>
    <x v="0"/>
    <n v="20"/>
    <n v="0"/>
    <x v="0"/>
    <n v="20"/>
    <s v="x"/>
    <x v="0"/>
    <d v="2021-09-29T00:00:00"/>
  </r>
  <r>
    <s v="Maarten verschueren"/>
    <s v="maarten.verschueren@outlook.be"/>
    <s v="Heren 2"/>
    <x v="12"/>
    <x v="11"/>
    <x v="3"/>
    <x v="11"/>
    <n v="1"/>
    <x v="0"/>
    <n v="20"/>
    <n v="0"/>
    <x v="0"/>
    <n v="20"/>
    <s v="reminder 29/9"/>
    <x v="0"/>
    <d v="2021-10-01T00:00:00"/>
  </r>
  <r>
    <s v="Maité Nagels"/>
    <s v="bert.nagels@telenet.be"/>
    <s v="MU15-1"/>
    <x v="13"/>
    <x v="12"/>
    <x v="0"/>
    <x v="1"/>
    <n v="1"/>
    <x v="19"/>
    <n v="19"/>
    <n v="5"/>
    <x v="1"/>
    <n v="24"/>
    <s v="x"/>
    <x v="0"/>
    <d v="2021-09-16T00:00:00"/>
  </r>
  <r>
    <s v="Maité Nagels"/>
    <s v="bert.nagels@telenet.be"/>
    <s v="MU15-1"/>
    <x v="5"/>
    <x v="5"/>
    <x v="3"/>
    <x v="10"/>
    <n v="1"/>
    <x v="0"/>
    <n v="26"/>
    <n v="0"/>
    <x v="0"/>
    <n v="26"/>
    <s v="x"/>
    <x v="0"/>
    <d v="2021-09-16T00:00:00"/>
  </r>
  <r>
    <s v="Maité Nagels"/>
    <s v="bert.nagels@telenet.be"/>
    <s v="MU15-1"/>
    <x v="2"/>
    <x v="2"/>
    <x v="5"/>
    <x v="2"/>
    <n v="1"/>
    <x v="20"/>
    <n v="20"/>
    <n v="5"/>
    <x v="1"/>
    <n v="25"/>
    <s v="x"/>
    <x v="0"/>
    <d v="2021-09-16T00:00:00"/>
  </r>
  <r>
    <s v="Maren Truyen"/>
    <s v="maren.truyen11@gmail.com"/>
    <s v="MU17"/>
    <x v="3"/>
    <x v="3"/>
    <x v="2"/>
    <x v="3"/>
    <n v="1"/>
    <x v="21"/>
    <n v="22"/>
    <n v="5"/>
    <x v="1"/>
    <n v="27"/>
    <s v="reminder 29/9"/>
    <x v="0"/>
    <d v="2021-10-01T00:00:00"/>
  </r>
  <r>
    <s v="Marie Van Hoof"/>
    <s v="maureenhendrickx4@gmail.com"/>
    <s v="MU15-1"/>
    <x v="2"/>
    <x v="2"/>
    <x v="2"/>
    <x v="2"/>
    <n v="1"/>
    <x v="22"/>
    <n v="20"/>
    <n v="5"/>
    <x v="1"/>
    <n v="25"/>
    <s v="x"/>
    <x v="0"/>
    <d v="2021-09-29T00:00:00"/>
  </r>
  <r>
    <s v="Marie Van Hoof"/>
    <s v="maureenhendrickx4@gmail.com"/>
    <s v="MU15-1"/>
    <x v="14"/>
    <x v="13"/>
    <x v="2"/>
    <x v="16"/>
    <n v="1"/>
    <x v="0"/>
    <n v="18"/>
    <n v="0"/>
    <x v="0"/>
    <n v="18"/>
    <s v="x"/>
    <x v="0"/>
    <d v="2021-09-29T00:00:00"/>
  </r>
  <r>
    <s v="Marie Van Hoof"/>
    <s v="maureenhendrickx4@gmail.com"/>
    <s v="MU15-1"/>
    <x v="15"/>
    <x v="7"/>
    <x v="5"/>
    <x v="12"/>
    <n v="1"/>
    <x v="0"/>
    <n v="19"/>
    <n v="0"/>
    <x v="0"/>
    <n v="19"/>
    <s v="x"/>
    <x v="1"/>
    <m/>
  </r>
  <r>
    <s v="Marie Van Hoof"/>
    <s v="maureenhendrickx4@gmail.com"/>
    <s v="MU15-1"/>
    <x v="16"/>
    <x v="13"/>
    <x v="5"/>
    <x v="16"/>
    <n v="1"/>
    <x v="0"/>
    <n v="8"/>
    <n v="0"/>
    <x v="0"/>
    <n v="8"/>
    <s v="x"/>
    <x v="1"/>
    <m/>
  </r>
  <r>
    <s v="Marie Van Hoof"/>
    <s v="maureenhendrickx4@gmail.com"/>
    <s v="MU15-1"/>
    <x v="5"/>
    <x v="5"/>
    <x v="3"/>
    <x v="8"/>
    <n v="1"/>
    <x v="0"/>
    <n v="23"/>
    <n v="0"/>
    <x v="0"/>
    <n v="23"/>
    <s v="x"/>
    <x v="0"/>
    <d v="2021-09-29T00:00:00"/>
  </r>
  <r>
    <s v="Marie Van Hoof"/>
    <s v="maureenhendrickx4@gmail.com"/>
    <s v="MU15-1"/>
    <x v="14"/>
    <x v="13"/>
    <x v="5"/>
    <x v="16"/>
    <n v="1"/>
    <x v="0"/>
    <n v="18"/>
    <n v="0"/>
    <x v="0"/>
    <n v="18"/>
    <s v="x"/>
    <x v="1"/>
    <m/>
  </r>
  <r>
    <s v="Maura Caemaert"/>
    <s v="mauracaemaert@gmail.com"/>
    <s v="Dames 6"/>
    <x v="1"/>
    <x v="1"/>
    <x v="1"/>
    <x v="5"/>
    <n v="1"/>
    <x v="0"/>
    <n v="14"/>
    <n v="0"/>
    <x v="0"/>
    <n v="14"/>
    <s v="x"/>
    <x v="0"/>
    <d v="2021-09-14T00:00:00"/>
  </r>
  <r>
    <s v="Mirte Claessens"/>
    <s v="mirte.claessens@gmail.com"/>
    <s v="Dames 6"/>
    <x v="4"/>
    <x v="4"/>
    <x v="0"/>
    <x v="4"/>
    <n v="1"/>
    <x v="23"/>
    <n v="28"/>
    <n v="5"/>
    <x v="1"/>
    <n v="33"/>
    <s v="x"/>
    <x v="0"/>
    <d v="2021-09-14T00:00:00"/>
  </r>
  <r>
    <s v="Mirte Claessens"/>
    <s v="mirte.claessens@gmail.com"/>
    <s v="Dames 6"/>
    <x v="0"/>
    <x v="0"/>
    <x v="0"/>
    <x v="12"/>
    <n v="1"/>
    <x v="23"/>
    <n v="20"/>
    <n v="5"/>
    <x v="1"/>
    <n v="25"/>
    <s v="x"/>
    <x v="0"/>
    <d v="2021-09-14T00:00:00"/>
  </r>
  <r>
    <s v="Mirte Claessens"/>
    <s v="mirte.claessens@gmail.com"/>
    <s v="Dames 6"/>
    <x v="5"/>
    <x v="5"/>
    <x v="3"/>
    <x v="4"/>
    <n v="1"/>
    <x v="0"/>
    <n v="26"/>
    <n v="0"/>
    <x v="0"/>
    <n v="26"/>
    <s v="x"/>
    <x v="0"/>
    <d v="2021-09-14T00:00:00"/>
  </r>
  <r>
    <s v="Mirte Claessens"/>
    <s v="mirte.claessens@gmail.com"/>
    <s v="Dames 6"/>
    <x v="15"/>
    <x v="7"/>
    <x v="2"/>
    <x v="12"/>
    <n v="1"/>
    <x v="0"/>
    <n v="19"/>
    <n v="0"/>
    <x v="0"/>
    <n v="19"/>
    <s v="x"/>
    <x v="0"/>
    <d v="2021-09-14T00:00:00"/>
  </r>
  <r>
    <s v="Mirte Claessens"/>
    <s v="mirte.claessens@gmail.com"/>
    <s v="Dames 6"/>
    <x v="3"/>
    <x v="3"/>
    <x v="2"/>
    <x v="3"/>
    <n v="1"/>
    <x v="0"/>
    <n v="22"/>
    <n v="0"/>
    <x v="0"/>
    <n v="22"/>
    <s v="x"/>
    <x v="0"/>
    <d v="2021-09-14T00:00:00"/>
  </r>
  <r>
    <s v="Myrthe Schoenmakers"/>
    <s v="myrthe.schoen@icloud.com"/>
    <s v="Dames 1"/>
    <x v="3"/>
    <x v="3"/>
    <x v="2"/>
    <x v="17"/>
    <n v="1"/>
    <x v="0"/>
    <n v="22"/>
    <n v="0"/>
    <x v="0"/>
    <n v="22"/>
    <s v="x"/>
    <x v="0"/>
    <d v="2021-09-14T00:00:00"/>
  </r>
  <r>
    <s v="Noor De Raedemaecker"/>
    <s v="noorderaedemaecker@gmail.com"/>
    <s v="MU17"/>
    <x v="2"/>
    <x v="2"/>
    <x v="2"/>
    <x v="2"/>
    <n v="1"/>
    <x v="24"/>
    <n v="20"/>
    <n v="5"/>
    <x v="1"/>
    <n v="25"/>
    <s v="x"/>
    <x v="0"/>
    <d v="2021-09-17T00:00:00"/>
  </r>
  <r>
    <s v="Noor Fontyn"/>
    <s v="kristelvdv11@gmail.com"/>
    <s v="MU15-2"/>
    <x v="2"/>
    <x v="2"/>
    <x v="2"/>
    <x v="2"/>
    <n v="1"/>
    <x v="0"/>
    <n v="20"/>
    <n v="0"/>
    <x v="0"/>
    <n v="20"/>
    <s v="x"/>
    <x v="0"/>
    <d v="2021-09-29T00:00:00"/>
  </r>
  <r>
    <s v="Noor Fontyn"/>
    <s v="kristelvdv11@gmail.com"/>
    <s v="MU15-2"/>
    <x v="6"/>
    <x v="6"/>
    <x v="2"/>
    <x v="14"/>
    <n v="1"/>
    <x v="0"/>
    <n v="19"/>
    <n v="0"/>
    <x v="0"/>
    <n v="19"/>
    <s v="x"/>
    <x v="0"/>
    <d v="2021-09-29T00:00:00"/>
  </r>
  <r>
    <s v="Robbe Van Beeck"/>
    <s v="robbevanbeeck@outlook.com"/>
    <s v="Heren 3"/>
    <x v="0"/>
    <x v="0"/>
    <x v="0"/>
    <x v="11"/>
    <n v="1"/>
    <x v="25"/>
    <n v="20"/>
    <n v="5"/>
    <x v="2"/>
    <n v="25"/>
    <m/>
    <x v="0"/>
    <m/>
  </r>
  <r>
    <s v="Robbe Van Beeck"/>
    <s v="robbevanbeeck@outlook.com"/>
    <s v="Heren 3"/>
    <x v="17"/>
    <x v="14"/>
    <x v="4"/>
    <x v="11"/>
    <n v="1"/>
    <x v="25"/>
    <n v="26"/>
    <n v="5"/>
    <x v="2"/>
    <n v="31"/>
    <m/>
    <x v="0"/>
    <m/>
  </r>
  <r>
    <s v="Robbe Van Beeck"/>
    <s v="robbevanbeeck@outlook.com"/>
    <s v="Heren 3"/>
    <x v="10"/>
    <x v="10"/>
    <x v="3"/>
    <x v="11"/>
    <n v="1"/>
    <x v="0"/>
    <n v="20"/>
    <n v="0"/>
    <x v="0"/>
    <n v="20"/>
    <m/>
    <x v="0"/>
    <m/>
  </r>
  <r>
    <s v="Robbe Van Beeck"/>
    <s v="robbevanbeeck@outlook.com"/>
    <s v="Heren 3"/>
    <x v="12"/>
    <x v="11"/>
    <x v="3"/>
    <x v="11"/>
    <n v="1"/>
    <x v="0"/>
    <n v="20"/>
    <n v="0"/>
    <x v="0"/>
    <n v="20"/>
    <m/>
    <x v="0"/>
    <m/>
  </r>
  <r>
    <s v="Robbe Van Beeck"/>
    <s v="robbevanbeeck@outlook.com"/>
    <s v="Heren 3"/>
    <x v="18"/>
    <x v="15"/>
    <x v="4"/>
    <x v="11"/>
    <n v="1"/>
    <x v="25"/>
    <n v="50"/>
    <n v="5"/>
    <x v="1"/>
    <n v="55"/>
    <m/>
    <x v="0"/>
    <m/>
  </r>
  <r>
    <s v="Robbe Van Beeck"/>
    <s v="robbevanbeeck@outlook.com"/>
    <s v="Heren 3"/>
    <x v="15"/>
    <x v="7"/>
    <x v="2"/>
    <x v="11"/>
    <n v="1"/>
    <x v="0"/>
    <n v="19"/>
    <n v="0"/>
    <x v="0"/>
    <n v="19"/>
    <m/>
    <x v="0"/>
    <m/>
  </r>
  <r>
    <s v="Robbe Van Beeck"/>
    <s v="robbevanbeeck@outlook.com"/>
    <s v="Heren 3"/>
    <x v="3"/>
    <x v="3"/>
    <x v="2"/>
    <x v="15"/>
    <n v="1"/>
    <x v="25"/>
    <n v="22"/>
    <n v="5"/>
    <x v="1"/>
    <n v="27"/>
    <m/>
    <x v="0"/>
    <m/>
  </r>
  <r>
    <s v="Robbe Van Beeck"/>
    <s v="robbevanbeeck@outlook.com"/>
    <s v="Heren 3"/>
    <x v="7"/>
    <x v="7"/>
    <x v="2"/>
    <x v="11"/>
    <n v="1"/>
    <x v="26"/>
    <n v="9"/>
    <n v="5"/>
    <x v="1"/>
    <n v="14"/>
    <m/>
    <x v="0"/>
    <m/>
  </r>
  <r>
    <s v="Robbe Van Beeck"/>
    <s v="robbevanbeeck@outlook.com"/>
    <s v="Heren 3"/>
    <x v="7"/>
    <x v="7"/>
    <x v="2"/>
    <x v="12"/>
    <n v="1"/>
    <x v="27"/>
    <n v="9"/>
    <n v="5"/>
    <x v="1"/>
    <n v="14"/>
    <m/>
    <x v="0"/>
    <m/>
  </r>
  <r>
    <s v="Romey Verhoeven"/>
    <s v="romey@esiv.com"/>
    <s v="MU17-19"/>
    <x v="2"/>
    <x v="2"/>
    <x v="2"/>
    <x v="2"/>
    <n v="1"/>
    <x v="28"/>
    <n v="20"/>
    <n v="5"/>
    <x v="1"/>
    <n v="25"/>
    <s v="x"/>
    <x v="0"/>
    <d v="2021-09-14T00:00:00"/>
  </r>
  <r>
    <s v="Roos Berkvens"/>
    <s v="leen.verscuren@gmail.com"/>
    <s v="MU15-2"/>
    <x v="2"/>
    <x v="2"/>
    <x v="5"/>
    <x v="2"/>
    <n v="1"/>
    <x v="29"/>
    <n v="20"/>
    <n v="5"/>
    <x v="3"/>
    <n v="25"/>
    <m/>
    <x v="0"/>
    <d v="2021-09-29T00:00:00"/>
  </r>
  <r>
    <s v="Senta Kiebooms"/>
    <s v="senta.kiebooms@telenet.be"/>
    <s v="Bestuur"/>
    <x v="1"/>
    <x v="1"/>
    <x v="1"/>
    <x v="4"/>
    <n v="1"/>
    <x v="0"/>
    <n v="14"/>
    <n v="0"/>
    <x v="0"/>
    <n v="14"/>
    <s v="x"/>
    <x v="0"/>
    <d v="2021-09-16T00:00:00"/>
  </r>
  <r>
    <s v="Senta Kiebooms"/>
    <s v="senta.kiebooms@telenet.be"/>
    <s v="Bestuur"/>
    <x v="0"/>
    <x v="0"/>
    <x v="0"/>
    <x v="7"/>
    <n v="1"/>
    <x v="0"/>
    <n v="20"/>
    <n v="0"/>
    <x v="0"/>
    <n v="20"/>
    <s v="x"/>
    <x v="0"/>
    <d v="2021-09-16T00:00:00"/>
  </r>
  <r>
    <s v="Senta Kiebooms"/>
    <s v="senta.kiebooms@telenet.be"/>
    <s v="Bestuur"/>
    <x v="17"/>
    <x v="14"/>
    <x v="4"/>
    <x v="7"/>
    <n v="1"/>
    <x v="0"/>
    <n v="26"/>
    <n v="0"/>
    <x v="0"/>
    <n v="26"/>
    <s v="x"/>
    <x v="0"/>
    <d v="2021-09-16T00:00:00"/>
  </r>
  <r>
    <s v="Senta Kiebooms"/>
    <s v="senta.kiebooms@telenet.be"/>
    <s v="Bestuur"/>
    <x v="15"/>
    <x v="7"/>
    <x v="2"/>
    <x v="11"/>
    <n v="1"/>
    <x v="0"/>
    <n v="19"/>
    <n v="0"/>
    <x v="0"/>
    <n v="19"/>
    <s v="x"/>
    <x v="0"/>
    <d v="2021-09-16T00:00:00"/>
  </r>
  <r>
    <s v="Sharon Delcourt"/>
    <s v="sharon.delcourt@live.be"/>
    <s v="Dames 4"/>
    <x v="1"/>
    <x v="1"/>
    <x v="1"/>
    <x v="1"/>
    <n v="1"/>
    <x v="0"/>
    <n v="14"/>
    <n v="0"/>
    <x v="0"/>
    <n v="14"/>
    <s v="x"/>
    <x v="0"/>
    <d v="2021-09-13T00:00:00"/>
  </r>
  <r>
    <s v="Sien Berteloot"/>
    <s v="sien.berteloot@gmail.com"/>
    <s v="MU17-19"/>
    <x v="7"/>
    <x v="7"/>
    <x v="2"/>
    <x v="12"/>
    <n v="1"/>
    <x v="30"/>
    <n v="9"/>
    <n v="5"/>
    <x v="1"/>
    <n v="14"/>
    <s v="x"/>
    <x v="0"/>
    <d v="2021-09-14T00:00:00"/>
  </r>
  <r>
    <s v="Sofie Van Den Nouweland"/>
    <s v="sofievdn@hotmail.com"/>
    <s v="Dames 4"/>
    <x v="11"/>
    <x v="6"/>
    <x v="2"/>
    <x v="18"/>
    <n v="1"/>
    <x v="31"/>
    <n v="9"/>
    <n v="5"/>
    <x v="1"/>
    <s v="Midden"/>
    <s v="x"/>
    <x v="0"/>
    <d v="2021-09-29T00:00:00"/>
  </r>
  <r>
    <s v="Sofie Van Den Nouweland"/>
    <s v="sofievdn@hotmail.com"/>
    <s v="Dames 4"/>
    <x v="0"/>
    <x v="0"/>
    <x v="0"/>
    <x v="5"/>
    <n v="1"/>
    <x v="0"/>
    <n v="20"/>
    <n v="0"/>
    <x v="0"/>
    <n v="20"/>
    <s v="x"/>
    <x v="0"/>
    <d v="2021-09-29T00:00:00"/>
  </r>
  <r>
    <s v="Wenke Wouters"/>
    <s v="wenke.wouters@hotmail.com"/>
    <s v="Dames 2"/>
    <x v="1"/>
    <x v="1"/>
    <x v="1"/>
    <x v="5"/>
    <n v="1"/>
    <x v="0"/>
    <n v="14"/>
    <n v="0"/>
    <x v="0"/>
    <n v="14"/>
    <s v="x"/>
    <x v="0"/>
    <d v="2021-09-11T00:00:00"/>
  </r>
  <r>
    <s v="Yole Van Den Broeck"/>
    <s v="yole.tuur@gmail.com"/>
    <s v="Dames 4"/>
    <x v="4"/>
    <x v="4"/>
    <x v="0"/>
    <x v="4"/>
    <n v="1"/>
    <x v="0"/>
    <n v="28"/>
    <n v="0"/>
    <x v="0"/>
    <n v="28"/>
    <s v="x"/>
    <x v="0"/>
    <d v="2021-09-14T00:00:00"/>
  </r>
  <r>
    <m/>
    <m/>
    <m/>
    <x v="19"/>
    <x v="16"/>
    <x v="6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6"/>
    <x v="7"/>
    <x v="19"/>
    <m/>
    <x v="0"/>
    <e v="#N/A"/>
    <n v="0"/>
    <x v="0"/>
    <e v="#N/A"/>
    <m/>
    <x v="1"/>
    <m/>
  </r>
  <r>
    <m/>
    <m/>
    <m/>
    <x v="19"/>
    <x v="17"/>
    <x v="8"/>
    <x v="19"/>
    <m/>
    <x v="0"/>
    <m/>
    <m/>
    <x v="0"/>
    <m/>
    <m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"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m/>
    <m/>
    <x v="0"/>
    <m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  <r>
    <x v="0"/>
    <m/>
    <x v="0"/>
    <x v="0"/>
    <x v="0"/>
    <x v="0"/>
    <x v="0"/>
    <m/>
    <x v="0"/>
    <e v="#N/A"/>
    <n v="0"/>
    <x v="0"/>
    <e v="#N/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"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m/>
    <m/>
    <m/>
    <m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0"/>
    <x v="0"/>
    <x v="0"/>
    <m/>
    <m/>
    <e v="#N/A"/>
    <n v="0"/>
    <m/>
    <e v="#N/A"/>
    <m/>
    <x v="0"/>
    <m/>
  </r>
  <r>
    <m/>
    <m/>
    <m/>
    <x v="0"/>
    <x v="1"/>
    <x v="1"/>
    <x v="0"/>
    <m/>
    <m/>
    <m/>
    <m/>
    <m/>
    <m/>
    <m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79764-4FF2-4C0B-8527-81A3E94AC873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compact="0" compactData="0" gridDropZones="1" multipleFieldFilters="0">
  <location ref="A3:K6" firstHeaderRow="1" firstDataRow="2" firstDataCol="8"/>
  <pivotFields count="13">
    <pivotField axis="axisRow" compact="0" outline="0" showAll="0" defaultSubtotal="0">
      <items count="59">
        <item m="1" x="29"/>
        <item x="0"/>
        <item m="1" x="17"/>
        <item m="1" x="9"/>
        <item m="1" x="56"/>
        <item m="1" x="22"/>
        <item m="1" x="57"/>
        <item m="1" x="2"/>
        <item m="1" x="15"/>
        <item m="1" x="6"/>
        <item m="1" x="26"/>
        <item m="1" x="47"/>
        <item m="1" x="41"/>
        <item m="1" x="10"/>
        <item m="1" x="31"/>
        <item m="1" x="38"/>
        <item m="1" x="21"/>
        <item m="1" x="23"/>
        <item m="1" x="8"/>
        <item m="1" x="20"/>
        <item m="1" x="16"/>
        <item m="1" x="11"/>
        <item m="1" x="42"/>
        <item m="1" x="35"/>
        <item m="1" x="24"/>
        <item m="1" x="32"/>
        <item m="1" x="34"/>
        <item m="1" x="36"/>
        <item m="1" x="4"/>
        <item m="1" x="49"/>
        <item m="1" x="46"/>
        <item m="1" x="55"/>
        <item m="1" x="51"/>
        <item m="1" x="19"/>
        <item m="1" x="40"/>
        <item m="1" x="12"/>
        <item m="1" x="18"/>
        <item m="1" x="37"/>
        <item m="1" x="39"/>
        <item m="1" x="52"/>
        <item m="1" x="54"/>
        <item m="1" x="44"/>
        <item m="1" x="45"/>
        <item m="1" x="48"/>
        <item m="1" x="1"/>
        <item m="1" x="5"/>
        <item m="1" x="28"/>
        <item m="1" x="3"/>
        <item m="1" x="27"/>
        <item m="1" x="50"/>
        <item m="1" x="58"/>
        <item m="1" x="33"/>
        <item m="1" x="13"/>
        <item m="1" x="30"/>
        <item m="1" x="25"/>
        <item m="1" x="53"/>
        <item m="1" x="14"/>
        <item m="1" x="43"/>
        <item m="1" x="7"/>
      </items>
    </pivotField>
    <pivotField compact="0" outline="0" subtotalTop="0" showAll="0" defaultSubtotal="0"/>
    <pivotField axis="axisRow" compact="0" outline="0" showAll="0" defaultSubtotal="0">
      <items count="16">
        <item m="1" x="10"/>
        <item x="0"/>
        <item m="1" x="12"/>
        <item m="1" x="11"/>
        <item m="1" x="15"/>
        <item m="1" x="6"/>
        <item m="1" x="2"/>
        <item m="1" x="13"/>
        <item m="1" x="5"/>
        <item m="1" x="4"/>
        <item m="1" x="7"/>
        <item m="1" x="3"/>
        <item m="1" x="14"/>
        <item m="1" x="9"/>
        <item m="1" x="8"/>
        <item m="1" x="1"/>
      </items>
    </pivotField>
    <pivotField axis="axisRow" compact="0" outline="0" showAll="0" defaultSubtotal="0">
      <items count="21">
        <item m="1" x="1"/>
        <item m="1" x="14"/>
        <item m="1" x="16"/>
        <item x="0"/>
        <item m="1" x="6"/>
        <item m="1" x="18"/>
        <item m="1" x="4"/>
        <item m="1" x="15"/>
        <item m="1" x="20"/>
        <item m="1" x="11"/>
        <item m="1" x="2"/>
        <item m="1" x="19"/>
        <item m="1" x="13"/>
        <item m="1" x="8"/>
        <item m="1" x="7"/>
        <item m="1" x="12"/>
        <item m="1" x="3"/>
        <item m="1" x="5"/>
        <item m="1" x="17"/>
        <item m="1" x="10"/>
        <item m="1" x="9"/>
      </items>
    </pivotField>
    <pivotField axis="axisRow" compact="0" outline="0" showAll="0" defaultSubtotal="0">
      <items count="13">
        <item m="1" x="8"/>
        <item m="1" x="1"/>
        <item x="0"/>
        <item m="1" x="4"/>
        <item m="1" x="10"/>
        <item m="1" x="3"/>
        <item m="1" x="12"/>
        <item m="1" x="7"/>
        <item m="1" x="2"/>
        <item m="1" x="11"/>
        <item m="1" x="9"/>
        <item m="1" x="6"/>
        <item m="1" x="5"/>
      </items>
    </pivotField>
    <pivotField axis="axisRow" compact="0" outline="0" showAll="0" defaultSubtotal="0">
      <items count="4">
        <item m="1" x="1"/>
        <item m="1" x="2"/>
        <item m="1" x="3"/>
        <item x="0"/>
      </items>
    </pivotField>
    <pivotField axis="axisRow" compact="0" outline="0" showAll="0" defaultSubtotal="0">
      <items count="22">
        <item m="1" x="16"/>
        <item m="1" x="4"/>
        <item m="1" x="13"/>
        <item m="1" x="14"/>
        <item x="0"/>
        <item m="1" x="7"/>
        <item m="1" x="21"/>
        <item m="1" x="20"/>
        <item m="1" x="2"/>
        <item m="1" x="15"/>
        <item m="1" x="10"/>
        <item m="1" x="8"/>
        <item m="1" x="1"/>
        <item m="1" x="12"/>
        <item m="1" x="5"/>
        <item m="1" x="9"/>
        <item m="1" x="17"/>
        <item m="1" x="18"/>
        <item m="1" x="19"/>
        <item m="1" x="6"/>
        <item m="1" x="11"/>
        <item m="1" x="3"/>
      </items>
    </pivotField>
    <pivotField compact="0" outline="0" subtotalTop="0" showAll="0" defaultSubtotal="0"/>
    <pivotField axis="axisRow" compact="0" outline="0" showAll="0" sortType="ascending" defaultSubtotal="0">
      <items count="3">
        <item m="1" x="1"/>
        <item m="1" x="2"/>
        <item x="0"/>
      </items>
    </pivotField>
    <pivotField dataField="1" compact="0" outline="0" showAll="0" defaultSubtotal="0"/>
    <pivotField dataField="1" compact="0" numFmtId="167" outline="0" showAll="0" defaultSubtotal="0"/>
    <pivotField axis="axisRow" compact="0" outline="0" subtotalTop="0" showAll="0" defaultSubtotal="0">
      <items count="4">
        <item m="1" x="3"/>
        <item m="1" x="1"/>
        <item m="1" x="2"/>
        <item x="0"/>
      </items>
    </pivotField>
    <pivotField dataField="1" compact="0" outline="0" showAll="0" defaultSubtotal="0"/>
  </pivotFields>
  <rowFields count="8">
    <field x="0"/>
    <field x="2"/>
    <field x="3"/>
    <field x="4"/>
    <field x="5"/>
    <field x="6"/>
    <field x="8"/>
    <field x="11"/>
  </rowFields>
  <rowItems count="2">
    <i>
      <x v="1"/>
      <x v="1"/>
      <x v="3"/>
      <x v="2"/>
      <x v="3"/>
      <x v="4"/>
      <x v="2"/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ijs " fld="9" baseField="7" baseItem="0" numFmtId="169"/>
    <dataField name="Prijs naam" fld="10" baseField="0" baseItem="0" numFmtId="169"/>
    <dataField name="Prijs totaal " fld="12" baseField="7" baseItem="0" numFmtId="168"/>
  </dataFields>
  <formats count="2">
    <format dxfId="25">
      <pivotArea field="0" grandRow="1" outline="0" axis="axisRow" fieldPosition="0">
        <references count="1">
          <reference field="4294967294" count="1" selected="0">
            <x v="2"/>
          </reference>
        </references>
      </pivotArea>
    </format>
    <format dxfId="24">
      <pivotArea dataOnly="0" labelOnly="1" outline="0" fieldPosition="0">
        <references count="3">
          <reference field="0" count="0" selected="0"/>
          <reference field="2" count="1" selected="0">
            <x v="5"/>
          </reference>
          <reference field="3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54AA9B-267C-40E7-BA49-98599E9D1940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compact="0" compactData="0" gridDropZones="1" multipleFieldFilters="0">
  <location ref="A3:F5" firstHeaderRow="2" firstDataRow="2" firstDataCol="5"/>
  <pivotFields count="16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0">
        <item m="1" x="9"/>
        <item m="1" x="5"/>
        <item m="1" x="6"/>
        <item m="1" x="1"/>
        <item m="1" x="18"/>
        <item m="1" x="17"/>
        <item h="1" x="0"/>
        <item m="1" x="15"/>
        <item m="1" x="19"/>
        <item m="1" x="2"/>
        <item m="1" x="10"/>
        <item m="1" x="7"/>
        <item m="1" x="11"/>
        <item m="1" x="3"/>
        <item m="1" x="16"/>
        <item m="1" x="4"/>
        <item m="1" x="12"/>
        <item m="1" x="8"/>
        <item m="1" x="14"/>
        <item m="1" x="13"/>
      </items>
    </pivotField>
    <pivotField axis="axisRow" compact="0" outline="0" subtotalTop="0" showAll="0" defaultSubtotal="0">
      <items count="13">
        <item m="1" x="2"/>
        <item m="1" x="11"/>
        <item m="1" x="6"/>
        <item m="1" x="5"/>
        <item m="1" x="4"/>
        <item x="0"/>
        <item x="1"/>
        <item m="1" x="12"/>
        <item m="1" x="3"/>
        <item m="1" x="7"/>
        <item m="1" x="8"/>
        <item m="1" x="10"/>
        <item m="1" x="9"/>
      </items>
    </pivotField>
    <pivotField axis="axisRow" compact="0" outline="0" subtotalTop="0" showAll="0" defaultSubtotal="0">
      <items count="5">
        <item m="1" x="2"/>
        <item m="1" x="4"/>
        <item m="1" x="3"/>
        <item x="0"/>
        <item x="1"/>
      </items>
    </pivotField>
    <pivotField axis="axisRow" compact="0" outline="0" subtotalTop="0" showAll="0" sortType="ascending" defaultSubtotal="0">
      <items count="20">
        <item m="1" x="14"/>
        <item m="1" x="11"/>
        <item m="1" x="2"/>
        <item m="1" x="5"/>
        <item m="1" x="6"/>
        <item m="1" x="1"/>
        <item m="1" x="19"/>
        <item m="1" x="15"/>
        <item m="1" x="7"/>
        <item m="1" x="10"/>
        <item m="1" x="12"/>
        <item m="1" x="13"/>
        <item m="1" x="8"/>
        <item m="1" x="16"/>
        <item m="1" x="4"/>
        <item m="1" x="18"/>
        <item m="1" x="17"/>
        <item m="1" x="3"/>
        <item m="1" x="9"/>
        <item x="0"/>
      </items>
    </pivotField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3">
        <item m="1" x="1"/>
        <item m="1" x="2"/>
        <item h="1" x="0"/>
      </items>
    </pivotField>
    <pivotField compact="0" outline="0" subtotalTop="0" showAll="0" defaultSubtotal="0"/>
  </pivotFields>
  <rowFields count="5">
    <field x="3"/>
    <field x="4"/>
    <field x="5"/>
    <field x="6"/>
    <field x="14"/>
  </rowFields>
  <rowItems count="1">
    <i t="grand">
      <x/>
    </i>
  </rowItems>
  <colItems count="1">
    <i/>
  </colItems>
  <dataFields count="1">
    <dataField name="Sum of Aantal" fld="7" baseField="0" baseItem="0"/>
  </dataField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CA7A95-DB45-413F-A3D5-0ED65DD12102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3:H42" firstHeaderRow="2" firstDataRow="2" firstDataCol="7"/>
  <pivotFields count="16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8"/>
        <item x="4"/>
        <item x="5"/>
        <item x="0"/>
        <item x="17"/>
        <item x="16"/>
        <item h="1" x="19"/>
        <item x="14"/>
        <item x="18"/>
        <item x="1"/>
        <item x="9"/>
        <item x="6"/>
        <item x="2"/>
        <item x="15"/>
        <item x="3"/>
        <item x="11"/>
        <item x="7"/>
        <item x="13"/>
        <item x="12"/>
        <item x="10"/>
      </items>
    </pivotField>
    <pivotField axis="axisRow" compact="0" outline="0" showAll="0" defaultSubtotal="0">
      <items count="18">
        <item x="0"/>
        <item x="14"/>
        <item x="8"/>
        <item x="5"/>
        <item x="4"/>
        <item x="16"/>
        <item x="15"/>
        <item x="1"/>
        <item x="9"/>
        <item x="6"/>
        <item x="2"/>
        <item x="13"/>
        <item x="7"/>
        <item x="3"/>
        <item x="12"/>
        <item x="11"/>
        <item x="10"/>
        <item x="17"/>
      </items>
    </pivotField>
    <pivotField axis="axisRow" compact="0" outline="0" showAll="0" defaultSubtotal="0">
      <items count="9">
        <item x="0"/>
        <item x="4"/>
        <item x="3"/>
        <item x="7"/>
        <item x="1"/>
        <item x="5"/>
        <item x="2"/>
        <item x="8"/>
        <item x="6"/>
      </items>
    </pivotField>
    <pivotField axis="axisRow" compact="0" outline="0" showAll="0" defaultSubtotal="0">
      <items count="20">
        <item x="13"/>
        <item x="11"/>
        <item x="12"/>
        <item x="16"/>
        <item x="8"/>
        <item x="19"/>
        <item x="5"/>
        <item x="10"/>
        <item x="14"/>
        <item x="2"/>
        <item x="4"/>
        <item x="3"/>
        <item x="1"/>
        <item x="15"/>
        <item x="0"/>
        <item x="6"/>
        <item x="9"/>
        <item x="7"/>
        <item x="17"/>
        <item x="18"/>
      </items>
    </pivotField>
    <pivotField dataField="1" compact="0" outline="0" subtotalTop="0" showAll="0" defaultSubtotal="0"/>
    <pivotField axis="axisRow" compact="0" outline="0" showAll="0" defaultSubtotal="0">
      <items count="32">
        <item h="1" x="0"/>
        <item x="22"/>
        <item x="1"/>
        <item x="3"/>
        <item x="11"/>
        <item x="12"/>
        <item x="6"/>
        <item x="28"/>
        <item x="18"/>
        <item x="21"/>
        <item x="24"/>
        <item x="2"/>
        <item x="8"/>
        <item x="16"/>
        <item x="10"/>
        <item x="7"/>
        <item x="13"/>
        <item x="9"/>
        <item x="30"/>
        <item x="19"/>
        <item x="20"/>
        <item x="17"/>
        <item x="4"/>
        <item x="5"/>
        <item x="31"/>
        <item x="14"/>
        <item x="23"/>
        <item x="15"/>
        <item x="29"/>
        <item x="25"/>
        <item x="26"/>
        <item x="27"/>
      </items>
    </pivotField>
    <pivotField compact="0" outline="0" showAll="0" defaultSubtotal="0"/>
    <pivotField compact="0" numFmtId="167" outline="0" showAll="0" defaultSubtotal="0"/>
    <pivotField axis="axisRow" compact="0" outline="0" subtotalTop="0" showAll="0" defaultSubtotal="0">
      <items count="4">
        <item x="2"/>
        <item x="1"/>
        <item x="3"/>
        <item x="0"/>
      </items>
    </pivotField>
    <pivotField compact="0" outline="0" showAll="0" defaultSubtotal="0"/>
    <pivotField compact="0" outline="0" subtotalTop="0" showAll="0" defaultSubtotal="0"/>
    <pivotField axis="axisRow" compact="0" outline="0" subtotalTop="0" showAll="0" defaultSubtotal="0">
      <items count="3">
        <item x="0"/>
        <item m="1" x="2"/>
        <item h="1" x="1"/>
      </items>
    </pivotField>
    <pivotField compact="0" outline="0" subtotalTop="0" showAll="0" defaultSubtotal="0"/>
  </pivotFields>
  <rowFields count="7">
    <field x="3"/>
    <field x="4"/>
    <field x="5"/>
    <field x="6"/>
    <field x="11"/>
    <field x="8"/>
    <field x="14"/>
  </rowFields>
  <rowItems count="38">
    <i>
      <x/>
      <x v="2"/>
      <x/>
      <x v="2"/>
      <x v="1"/>
      <x v="5"/>
      <x/>
    </i>
    <i r="3">
      <x v="7"/>
      <x v="1"/>
      <x v="16"/>
      <x/>
    </i>
    <i>
      <x v="1"/>
      <x v="4"/>
      <x/>
      <x v="10"/>
      <x v="1"/>
      <x v="3"/>
      <x/>
    </i>
    <i r="5">
      <x v="26"/>
      <x/>
    </i>
    <i>
      <x v="3"/>
      <x/>
      <x/>
      <x v="1"/>
      <x/>
      <x v="29"/>
      <x/>
    </i>
    <i r="4">
      <x v="1"/>
      <x v="14"/>
      <x/>
    </i>
    <i r="3">
      <x v="2"/>
      <x v="1"/>
      <x v="26"/>
      <x/>
    </i>
    <i r="3">
      <x v="6"/>
      <x v="1"/>
      <x v="23"/>
      <x/>
    </i>
    <i r="3">
      <x v="7"/>
      <x v="1"/>
      <x v="12"/>
      <x/>
    </i>
    <i>
      <x v="4"/>
      <x v="1"/>
      <x v="1"/>
      <x v="1"/>
      <x/>
      <x v="29"/>
      <x/>
    </i>
    <i>
      <x v="8"/>
      <x v="6"/>
      <x v="1"/>
      <x v="1"/>
      <x v="1"/>
      <x v="29"/>
      <x/>
    </i>
    <i>
      <x v="12"/>
      <x v="10"/>
      <x v="5"/>
      <x v="9"/>
      <x v="1"/>
      <x v="20"/>
      <x/>
    </i>
    <i r="4">
      <x v="2"/>
      <x v="28"/>
      <x/>
    </i>
    <i r="2">
      <x v="6"/>
      <x v="9"/>
      <x v="1"/>
      <x v="1"/>
      <x/>
    </i>
    <i r="5">
      <x v="2"/>
      <x/>
    </i>
    <i r="5">
      <x v="3"/>
      <x/>
    </i>
    <i r="5">
      <x v="4"/>
      <x/>
    </i>
    <i r="5">
      <x v="6"/>
      <x/>
    </i>
    <i r="5">
      <x v="7"/>
      <x/>
    </i>
    <i r="5">
      <x v="8"/>
      <x/>
    </i>
    <i r="5">
      <x v="10"/>
      <x/>
    </i>
    <i r="5">
      <x v="15"/>
      <x/>
    </i>
    <i r="5">
      <x v="17"/>
      <x/>
    </i>
    <i r="5">
      <x v="21"/>
      <x/>
    </i>
    <i r="5">
      <x v="27"/>
      <x/>
    </i>
    <i>
      <x v="14"/>
      <x v="13"/>
      <x v="6"/>
      <x v="11"/>
      <x v="1"/>
      <x v="9"/>
      <x/>
    </i>
    <i r="5">
      <x v="11"/>
      <x/>
    </i>
    <i r="5">
      <x v="17"/>
      <x/>
    </i>
    <i r="5">
      <x v="22"/>
      <x/>
    </i>
    <i r="3">
      <x v="13"/>
      <x v="1"/>
      <x v="13"/>
      <x/>
    </i>
    <i r="5">
      <x v="29"/>
      <x/>
    </i>
    <i>
      <x v="15"/>
      <x v="9"/>
      <x v="6"/>
      <x v="15"/>
      <x v="1"/>
      <x v="25"/>
      <x/>
    </i>
    <i r="3">
      <x v="19"/>
      <x v="1"/>
      <x v="24"/>
      <x/>
    </i>
    <i>
      <x v="16"/>
      <x v="12"/>
      <x v="6"/>
      <x v="1"/>
      <x v="1"/>
      <x v="30"/>
      <x/>
    </i>
    <i r="3">
      <x v="2"/>
      <x v="1"/>
      <x v="18"/>
      <x/>
    </i>
    <i r="5">
      <x v="31"/>
      <x/>
    </i>
    <i>
      <x v="17"/>
      <x v="14"/>
      <x/>
      <x v="12"/>
      <x v="1"/>
      <x v="19"/>
      <x/>
    </i>
    <i t="grand">
      <x/>
    </i>
  </rowItems>
  <colItems count="1">
    <i/>
  </colItems>
  <dataFields count="1">
    <dataField name="Sum of Aantal" fld="7" baseField="0" baseItem="0"/>
  </dataFields>
  <formats count="2">
    <format dxfId="23">
      <pivotArea dataOnly="0" labelOnly="1" outline="0" fieldPosition="0">
        <references count="6">
          <reference field="3" count="1" selected="0">
            <x v="12"/>
          </reference>
          <reference field="4" count="1" selected="0">
            <x v="10"/>
          </reference>
          <reference field="5" count="1" selected="0">
            <x v="6"/>
          </reference>
          <reference field="6" count="1" selected="0">
            <x v="9"/>
          </reference>
          <reference field="8" count="1">
            <x v="4"/>
          </reference>
          <reference field="11" count="1" selected="0">
            <x v="1"/>
          </reference>
        </references>
      </pivotArea>
    </format>
    <format dxfId="22">
      <pivotArea dataOnly="0" labelOnly="1" outline="0" fieldPosition="0">
        <references count="6">
          <reference field="3" count="1" selected="0">
            <x v="12"/>
          </reference>
          <reference field="4" count="1" selected="0">
            <x v="10"/>
          </reference>
          <reference field="5" count="1" selected="0">
            <x v="6"/>
          </reference>
          <reference field="6" count="1" selected="0">
            <x v="9"/>
          </reference>
          <reference field="8" count="1">
            <x v="15"/>
          </reference>
          <reference field="11" count="1" selected="0">
            <x v="1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3C50-3501-4E95-AF39-0B49C8ED1D9E}">
  <sheetPr>
    <pageSetUpPr fitToPage="1"/>
  </sheetPr>
  <dimension ref="A1:BK115"/>
  <sheetViews>
    <sheetView view="pageBreakPreview" topLeftCell="A13" zoomScaleNormal="115" zoomScaleSheetLayoutView="100" workbookViewId="0">
      <selection activeCell="X25" sqref="X25"/>
    </sheetView>
  </sheetViews>
  <sheetFormatPr defaultRowHeight="15" x14ac:dyDescent="0.25"/>
  <cols>
    <col min="1" max="1" width="2.7109375" style="2" customWidth="1"/>
    <col min="2" max="2" width="9.5703125" customWidth="1"/>
    <col min="3" max="3" width="9.140625" customWidth="1"/>
    <col min="4" max="4" width="9.42578125" customWidth="1"/>
    <col min="12" max="12" width="9.42578125" customWidth="1"/>
    <col min="13" max="13" width="10.140625" customWidth="1"/>
    <col min="14" max="14" width="2" customWidth="1"/>
    <col min="16" max="16" width="20.5703125" customWidth="1"/>
  </cols>
  <sheetData>
    <row r="1" spans="2:63" s="2" customFormat="1" ht="7.5" customHeight="1" x14ac:dyDescent="0.25"/>
    <row r="2" spans="2:63" x14ac:dyDescent="0.25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2:63" ht="28.5" x14ac:dyDescent="0.45">
      <c r="B3" s="6"/>
      <c r="C3" s="2"/>
      <c r="D3" s="2"/>
      <c r="E3" s="2"/>
      <c r="F3" s="2"/>
      <c r="G3" s="68" t="s">
        <v>265</v>
      </c>
      <c r="H3" s="2"/>
      <c r="I3" s="2"/>
      <c r="J3" s="2"/>
      <c r="K3" s="2"/>
      <c r="L3" s="2"/>
      <c r="M3" s="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</row>
    <row r="4" spans="2:63" x14ac:dyDescent="0.25">
      <c r="B4" s="6"/>
      <c r="C4" s="2"/>
      <c r="D4" s="2"/>
      <c r="E4" s="2"/>
      <c r="F4" s="2"/>
      <c r="G4" s="2"/>
      <c r="H4" s="2"/>
      <c r="I4" s="2"/>
      <c r="J4" s="2"/>
      <c r="M4" s="69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</row>
    <row r="5" spans="2:63" ht="18.75" x14ac:dyDescent="0.3">
      <c r="B5" s="6"/>
      <c r="C5" s="2"/>
      <c r="D5" s="2"/>
      <c r="E5" s="183" t="s">
        <v>0</v>
      </c>
      <c r="F5" s="183"/>
      <c r="G5" s="183"/>
      <c r="H5" s="183"/>
      <c r="I5" s="183"/>
      <c r="J5" s="183"/>
      <c r="K5" s="183"/>
      <c r="L5" s="183"/>
      <c r="M5" s="184"/>
      <c r="N5" s="17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</row>
    <row r="6" spans="2:63" x14ac:dyDescent="0.25">
      <c r="B6" s="6"/>
      <c r="C6" s="2"/>
      <c r="D6" s="2"/>
      <c r="E6" s="2"/>
      <c r="F6" s="2"/>
      <c r="G6" s="2"/>
      <c r="H6" s="2"/>
      <c r="I6" s="2"/>
      <c r="J6" s="2"/>
      <c r="K6" s="2"/>
      <c r="L6" s="2"/>
      <c r="M6" s="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2:63" x14ac:dyDescent="0.25">
      <c r="B7" s="25"/>
      <c r="C7" s="26"/>
      <c r="D7" s="26"/>
      <c r="E7" s="185" t="s">
        <v>1</v>
      </c>
      <c r="F7" s="185"/>
      <c r="G7" s="185"/>
      <c r="H7" s="185"/>
      <c r="I7" s="185"/>
      <c r="J7" s="185"/>
      <c r="K7" s="26"/>
      <c r="L7" s="2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</row>
    <row r="8" spans="2:63" x14ac:dyDescent="0.25">
      <c r="B8" s="3"/>
      <c r="C8" s="4"/>
      <c r="D8" s="4"/>
      <c r="E8" s="3"/>
      <c r="F8" s="4"/>
      <c r="G8" s="4"/>
      <c r="H8" s="3"/>
      <c r="I8" s="4"/>
      <c r="J8" s="5"/>
      <c r="K8" s="3"/>
      <c r="L8" s="4"/>
      <c r="M8" s="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</row>
    <row r="9" spans="2:63" x14ac:dyDescent="0.25">
      <c r="B9" s="6"/>
      <c r="C9" s="2"/>
      <c r="D9" s="2"/>
      <c r="E9" s="6"/>
      <c r="F9" s="2"/>
      <c r="G9" s="2"/>
      <c r="H9" s="6"/>
      <c r="I9" s="2"/>
      <c r="J9" s="7"/>
      <c r="K9" s="6"/>
      <c r="L9" s="2"/>
      <c r="M9" s="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</row>
    <row r="10" spans="2:63" x14ac:dyDescent="0.25">
      <c r="B10" s="6"/>
      <c r="C10" s="2"/>
      <c r="D10" s="2"/>
      <c r="E10" s="6"/>
      <c r="F10" s="2"/>
      <c r="G10" s="2"/>
      <c r="H10" s="6"/>
      <c r="I10" s="2"/>
      <c r="J10" s="7"/>
      <c r="K10" s="6"/>
      <c r="L10" s="2"/>
      <c r="M10" s="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</row>
    <row r="11" spans="2:63" x14ac:dyDescent="0.25">
      <c r="B11" s="6"/>
      <c r="C11" s="2"/>
      <c r="D11" s="2"/>
      <c r="E11" s="6"/>
      <c r="F11" s="2"/>
      <c r="G11" s="2"/>
      <c r="H11" s="6"/>
      <c r="I11" s="2"/>
      <c r="J11" s="7"/>
      <c r="K11" s="6"/>
      <c r="L11" s="2"/>
      <c r="M11" s="7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2:63" x14ac:dyDescent="0.25">
      <c r="B12" s="6"/>
      <c r="C12" s="2"/>
      <c r="D12" s="2"/>
      <c r="E12" s="6"/>
      <c r="F12" s="2"/>
      <c r="G12" s="2"/>
      <c r="H12" s="6"/>
      <c r="I12" s="2"/>
      <c r="J12" s="7"/>
      <c r="K12" s="6"/>
      <c r="L12" s="2"/>
      <c r="M12" s="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2:63" x14ac:dyDescent="0.25">
      <c r="B13" s="6"/>
      <c r="C13" s="2"/>
      <c r="D13" s="2"/>
      <c r="E13" s="6"/>
      <c r="F13" s="2"/>
      <c r="G13" s="2"/>
      <c r="H13" s="6"/>
      <c r="I13" s="2"/>
      <c r="J13" s="7"/>
      <c r="K13" s="6"/>
      <c r="L13" s="2"/>
      <c r="M13" s="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</row>
    <row r="14" spans="2:63" x14ac:dyDescent="0.25">
      <c r="B14" s="6"/>
      <c r="C14" s="2"/>
      <c r="D14" s="2"/>
      <c r="E14" s="6"/>
      <c r="F14" s="2"/>
      <c r="G14" s="2"/>
      <c r="H14" s="6"/>
      <c r="I14" s="2"/>
      <c r="J14" s="7"/>
      <c r="K14" s="6"/>
      <c r="L14" s="2"/>
      <c r="M14" s="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</row>
    <row r="15" spans="2:63" x14ac:dyDescent="0.25">
      <c r="B15" s="6"/>
      <c r="C15" s="2"/>
      <c r="D15" s="2"/>
      <c r="E15" s="6"/>
      <c r="F15" s="2"/>
      <c r="G15" s="2"/>
      <c r="H15" s="6"/>
      <c r="I15" s="2"/>
      <c r="J15" s="7"/>
      <c r="K15" s="6"/>
      <c r="L15" s="2"/>
      <c r="M15" s="7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</row>
    <row r="16" spans="2:63" ht="18.75" x14ac:dyDescent="0.3">
      <c r="B16" s="189" t="s">
        <v>2</v>
      </c>
      <c r="C16" s="190"/>
      <c r="D16" s="191"/>
      <c r="E16" s="189" t="s">
        <v>3</v>
      </c>
      <c r="F16" s="190"/>
      <c r="G16" s="190"/>
      <c r="H16" s="189" t="s">
        <v>4</v>
      </c>
      <c r="I16" s="190"/>
      <c r="J16" s="191"/>
      <c r="K16" s="189" t="s">
        <v>5</v>
      </c>
      <c r="L16" s="190"/>
      <c r="M16" s="191"/>
      <c r="N16" s="16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</row>
    <row r="17" spans="2:63" x14ac:dyDescent="0.25">
      <c r="B17" s="186" t="s">
        <v>6</v>
      </c>
      <c r="C17" s="187"/>
      <c r="D17" s="188"/>
      <c r="E17" s="186" t="s">
        <v>7</v>
      </c>
      <c r="F17" s="187"/>
      <c r="G17" s="187"/>
      <c r="H17" s="186" t="s">
        <v>8</v>
      </c>
      <c r="I17" s="187"/>
      <c r="J17" s="188"/>
      <c r="K17" s="186" t="s">
        <v>9</v>
      </c>
      <c r="L17" s="187"/>
      <c r="M17" s="188"/>
      <c r="N17" s="17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</row>
    <row r="18" spans="2:63" x14ac:dyDescent="0.25">
      <c r="B18" s="8" t="s">
        <v>10</v>
      </c>
      <c r="C18" s="181">
        <v>39.99</v>
      </c>
      <c r="D18" s="127">
        <f>ROUNDUP(C18*0.5*1.21+4,0)</f>
        <v>29</v>
      </c>
      <c r="E18" s="8" t="s">
        <v>10</v>
      </c>
      <c r="F18" s="181">
        <v>59.99</v>
      </c>
      <c r="G18" s="127">
        <v>47</v>
      </c>
      <c r="H18" s="8" t="s">
        <v>10</v>
      </c>
      <c r="I18" s="181">
        <v>24.99</v>
      </c>
      <c r="J18" s="129">
        <f>ROUNDUP(I18*0.5*1.21+4,0)</f>
        <v>20</v>
      </c>
      <c r="K18" s="8" t="s">
        <v>10</v>
      </c>
      <c r="L18" s="181">
        <v>34.99</v>
      </c>
      <c r="M18" s="129">
        <f>ROUNDUP(L18*0.5*1.21+4,0)</f>
        <v>26</v>
      </c>
      <c r="N18" s="127"/>
      <c r="O18" s="172">
        <f>C18/D18</f>
        <v>1.3789655172413793</v>
      </c>
      <c r="P18" s="172">
        <f>F18/G18</f>
        <v>1.2763829787234042</v>
      </c>
      <c r="Q18" s="172">
        <f>I18/J18</f>
        <v>1.2494999999999998</v>
      </c>
      <c r="R18" s="172">
        <f>L18/M18</f>
        <v>1.3457692307692308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</row>
    <row r="19" spans="2:63" x14ac:dyDescent="0.25">
      <c r="B19" s="8" t="s">
        <v>11</v>
      </c>
      <c r="C19" s="181">
        <v>44.99</v>
      </c>
      <c r="D19" s="127">
        <f t="shared" ref="D19:D20" si="0">ROUNDUP(C19*0.5*1.21+4,0)</f>
        <v>32</v>
      </c>
      <c r="E19" s="8" t="s">
        <v>11</v>
      </c>
      <c r="F19" s="181">
        <v>69.989999999999995</v>
      </c>
      <c r="G19" s="127">
        <v>53</v>
      </c>
      <c r="H19" s="8" t="s">
        <v>12</v>
      </c>
      <c r="I19" s="181">
        <v>29.99</v>
      </c>
      <c r="J19" s="129">
        <f t="shared" ref="J19:J20" si="1">ROUNDUP(I19*0.5*1.21+4,0)</f>
        <v>23</v>
      </c>
      <c r="K19" s="8" t="s">
        <v>11</v>
      </c>
      <c r="L19" s="181">
        <v>39.99</v>
      </c>
      <c r="M19" s="129">
        <f t="shared" ref="M19:M20" si="2">ROUNDUP(L19*0.5*1.21+4,0)</f>
        <v>29</v>
      </c>
      <c r="N19" s="127"/>
      <c r="O19" s="172">
        <f>C19/D19</f>
        <v>1.4059375000000001</v>
      </c>
      <c r="P19" s="172">
        <f>F19/G19</f>
        <v>1.320566037735849</v>
      </c>
      <c r="Q19" s="172">
        <f>I19/J19</f>
        <v>1.3039130434782609</v>
      </c>
      <c r="R19" s="172">
        <f>L19/M19</f>
        <v>1.3789655172413793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</row>
    <row r="20" spans="2:63" x14ac:dyDescent="0.25">
      <c r="B20" s="11" t="s">
        <v>13</v>
      </c>
      <c r="C20" s="182">
        <v>44.99</v>
      </c>
      <c r="D20" s="128">
        <f t="shared" si="0"/>
        <v>32</v>
      </c>
      <c r="E20" s="11" t="s">
        <v>13</v>
      </c>
      <c r="F20" s="182">
        <v>69.989999999999995</v>
      </c>
      <c r="G20" s="127">
        <v>53</v>
      </c>
      <c r="H20" s="11" t="s">
        <v>13</v>
      </c>
      <c r="I20" s="182">
        <v>29.99</v>
      </c>
      <c r="J20" s="130">
        <f t="shared" si="1"/>
        <v>23</v>
      </c>
      <c r="K20" s="11" t="s">
        <v>13</v>
      </c>
      <c r="L20" s="182">
        <v>39.99</v>
      </c>
      <c r="M20" s="130">
        <f t="shared" si="2"/>
        <v>29</v>
      </c>
      <c r="N20" s="127"/>
      <c r="O20" s="172">
        <f>C20/D20</f>
        <v>1.4059375000000001</v>
      </c>
      <c r="P20" s="172">
        <f>F20/G20</f>
        <v>1.320566037735849</v>
      </c>
      <c r="Q20" s="172">
        <f>I20/J20</f>
        <v>1.3039130434782609</v>
      </c>
      <c r="R20" s="172">
        <f>L20/M20</f>
        <v>1.3789655172413793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</row>
    <row r="21" spans="2:63" x14ac:dyDescent="0.25">
      <c r="B21" s="3"/>
      <c r="C21" s="4"/>
      <c r="D21" s="5"/>
      <c r="E21" s="3"/>
      <c r="F21" s="4"/>
      <c r="G21" s="5"/>
      <c r="H21" s="3"/>
      <c r="I21" s="4"/>
      <c r="J21" s="5"/>
      <c r="K21" s="3"/>
      <c r="L21" s="4"/>
      <c r="M21" s="5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</row>
    <row r="22" spans="2:63" x14ac:dyDescent="0.25">
      <c r="B22" s="6"/>
      <c r="C22" s="2"/>
      <c r="D22" s="7"/>
      <c r="E22" s="6"/>
      <c r="F22" s="2"/>
      <c r="G22" s="7"/>
      <c r="H22" s="6"/>
      <c r="I22" s="2"/>
      <c r="J22" s="7"/>
      <c r="K22" s="6"/>
      <c r="L22" s="2"/>
      <c r="M22" s="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2:63" x14ac:dyDescent="0.25">
      <c r="B23" s="6"/>
      <c r="C23" s="2"/>
      <c r="D23" s="7"/>
      <c r="E23" s="6"/>
      <c r="F23" s="2"/>
      <c r="G23" s="7"/>
      <c r="H23" s="6"/>
      <c r="I23" s="2"/>
      <c r="J23" s="7"/>
      <c r="K23" s="6"/>
      <c r="L23" s="2"/>
      <c r="M23" s="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2:63" x14ac:dyDescent="0.25">
      <c r="B24" s="6"/>
      <c r="C24" s="2"/>
      <c r="D24" s="7"/>
      <c r="E24" s="6"/>
      <c r="F24" s="2"/>
      <c r="G24" s="7"/>
      <c r="H24" s="6"/>
      <c r="I24" s="2"/>
      <c r="J24" s="7"/>
      <c r="K24" s="6"/>
      <c r="L24" s="2"/>
      <c r="M24" s="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2:63" x14ac:dyDescent="0.25">
      <c r="B25" s="6"/>
      <c r="C25" s="2"/>
      <c r="D25" s="7"/>
      <c r="E25" s="6"/>
      <c r="F25" s="76"/>
      <c r="G25" s="7"/>
      <c r="H25" s="6"/>
      <c r="I25" s="2"/>
      <c r="J25" s="7"/>
      <c r="K25" s="6"/>
      <c r="L25" s="2"/>
      <c r="M25" s="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2:63" x14ac:dyDescent="0.25">
      <c r="B26" s="6"/>
      <c r="C26" s="2"/>
      <c r="D26" s="7"/>
      <c r="E26" s="6"/>
      <c r="F26" s="2"/>
      <c r="G26" s="7"/>
      <c r="H26" s="6"/>
      <c r="I26" s="2"/>
      <c r="J26" s="7"/>
      <c r="K26" s="6"/>
      <c r="L26" s="2"/>
      <c r="M26" s="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2:63" x14ac:dyDescent="0.25">
      <c r="B27" s="6"/>
      <c r="C27" s="2"/>
      <c r="D27" s="7"/>
      <c r="E27" s="6"/>
      <c r="F27" s="2"/>
      <c r="G27" s="7"/>
      <c r="H27" s="6"/>
      <c r="I27" s="2"/>
      <c r="J27" s="7"/>
      <c r="K27" s="6"/>
      <c r="L27" s="2"/>
      <c r="M27" s="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2:63" x14ac:dyDescent="0.25">
      <c r="B28" s="6"/>
      <c r="C28" s="2"/>
      <c r="D28" s="7"/>
      <c r="E28" s="6"/>
      <c r="F28" s="2"/>
      <c r="G28" s="7"/>
      <c r="H28" s="6"/>
      <c r="I28" s="2"/>
      <c r="J28" s="7"/>
      <c r="K28" s="6"/>
      <c r="L28" s="2"/>
      <c r="M28" s="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2:63" ht="18.75" x14ac:dyDescent="0.3">
      <c r="B29" s="189" t="s">
        <v>14</v>
      </c>
      <c r="C29" s="190"/>
      <c r="D29" s="191"/>
      <c r="E29" s="189" t="s">
        <v>15</v>
      </c>
      <c r="F29" s="190"/>
      <c r="G29" s="191"/>
      <c r="H29" s="189" t="s">
        <v>16</v>
      </c>
      <c r="I29" s="190"/>
      <c r="J29" s="191"/>
      <c r="K29" s="189" t="s">
        <v>17</v>
      </c>
      <c r="L29" s="190"/>
      <c r="M29" s="191"/>
      <c r="N29" s="16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2:63" x14ac:dyDescent="0.25">
      <c r="B30" s="186" t="s">
        <v>18</v>
      </c>
      <c r="C30" s="187"/>
      <c r="D30" s="188"/>
      <c r="E30" s="186" t="s">
        <v>19</v>
      </c>
      <c r="F30" s="187"/>
      <c r="G30" s="188"/>
      <c r="H30" s="186" t="s">
        <v>19</v>
      </c>
      <c r="I30" s="187"/>
      <c r="J30" s="188"/>
      <c r="K30" s="186" t="s">
        <v>20</v>
      </c>
      <c r="L30" s="187"/>
      <c r="M30" s="188"/>
      <c r="N30" s="17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2:63" x14ac:dyDescent="0.25">
      <c r="B31" s="8" t="s">
        <v>281</v>
      </c>
      <c r="C31" s="181">
        <v>29.99</v>
      </c>
      <c r="D31" s="129">
        <f>ROUNDUP(C31*0.5*1.21+1,0)</f>
        <v>20</v>
      </c>
      <c r="E31" s="10" t="s">
        <v>281</v>
      </c>
      <c r="F31" s="181">
        <v>39.99</v>
      </c>
      <c r="G31" s="129">
        <f>ROUNDUP(F31*0.5*1.21+1,0)</f>
        <v>26</v>
      </c>
      <c r="H31" s="10" t="s">
        <v>281</v>
      </c>
      <c r="I31" s="181">
        <v>29.99</v>
      </c>
      <c r="J31" s="129">
        <f>ROUNDUP(I31*0.5*1.21+1,0)</f>
        <v>20</v>
      </c>
      <c r="K31" s="186" t="s">
        <v>21</v>
      </c>
      <c r="L31" s="187"/>
      <c r="M31" s="188"/>
      <c r="N31" s="170"/>
      <c r="O31" s="172">
        <f>C31/D31</f>
        <v>1.4994999999999998</v>
      </c>
      <c r="P31" s="172">
        <f>F31/G31</f>
        <v>1.5380769230769231</v>
      </c>
      <c r="Q31" s="172">
        <f>I31/J31</f>
        <v>1.4994999999999998</v>
      </c>
      <c r="R31" s="17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2:63" x14ac:dyDescent="0.25">
      <c r="B32" s="8" t="s">
        <v>11</v>
      </c>
      <c r="C32" s="181">
        <v>34.99</v>
      </c>
      <c r="D32" s="129">
        <f>ROUNDUP(C32*0.5*1.21+1,0)</f>
        <v>23</v>
      </c>
      <c r="E32" s="10" t="s">
        <v>12</v>
      </c>
      <c r="F32" s="181">
        <v>44.99</v>
      </c>
      <c r="G32" s="129">
        <f>ROUNDUP(F32*0.5*1.21+1,0)</f>
        <v>29</v>
      </c>
      <c r="H32" s="10" t="s">
        <v>22</v>
      </c>
      <c r="I32" s="181">
        <v>34.99</v>
      </c>
      <c r="J32" s="129">
        <f>ROUNDUP(I32*0.5*1.21+1,0)</f>
        <v>23</v>
      </c>
      <c r="K32" s="8" t="s">
        <v>23</v>
      </c>
      <c r="L32" s="181">
        <v>19.989999999999998</v>
      </c>
      <c r="M32" s="129">
        <v>15</v>
      </c>
      <c r="N32" s="127"/>
      <c r="O32" s="172">
        <f>C32/D32</f>
        <v>1.521304347826087</v>
      </c>
      <c r="P32" s="172">
        <f>F32/G32</f>
        <v>1.5513793103448277</v>
      </c>
      <c r="Q32" s="172">
        <f>I32/J32</f>
        <v>1.521304347826087</v>
      </c>
      <c r="R32" s="172">
        <f>L32/M32</f>
        <v>1.3326666666666667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2:63" x14ac:dyDescent="0.25">
      <c r="B33" s="11" t="s">
        <v>13</v>
      </c>
      <c r="C33" s="182">
        <v>34.99</v>
      </c>
      <c r="D33" s="130">
        <f>ROUNDUP(C33*0.5*1.21+1,0)</f>
        <v>23</v>
      </c>
      <c r="E33" s="14" t="s">
        <v>13</v>
      </c>
      <c r="F33" s="182">
        <v>44.99</v>
      </c>
      <c r="G33" s="130">
        <f>ROUNDUP(F33*0.5*1.21+1,0)</f>
        <v>29</v>
      </c>
      <c r="H33" s="14"/>
      <c r="I33" s="12"/>
      <c r="J33" s="18"/>
      <c r="K33" s="11"/>
      <c r="L33" s="12"/>
      <c r="M33" s="18"/>
      <c r="N33" s="19"/>
      <c r="O33" s="172">
        <f>C33/D33</f>
        <v>1.521304347826087</v>
      </c>
      <c r="P33" s="172">
        <f>F33/G33</f>
        <v>1.5513793103448277</v>
      </c>
      <c r="Q33" s="172"/>
      <c r="R33" s="17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2:63" ht="18.75" x14ac:dyDescent="0.3">
      <c r="B34" s="3"/>
      <c r="C34" s="4"/>
      <c r="D34" s="4"/>
      <c r="E34" s="193"/>
      <c r="F34" s="193"/>
      <c r="G34" s="194"/>
      <c r="H34" s="3"/>
      <c r="I34" s="4"/>
      <c r="J34" s="4"/>
      <c r="K34" s="193"/>
      <c r="L34" s="193"/>
      <c r="M34" s="194"/>
      <c r="N34" s="16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2:63" ht="18.75" x14ac:dyDescent="0.3">
      <c r="B35" s="6"/>
      <c r="C35" s="2"/>
      <c r="D35" s="190" t="s">
        <v>24</v>
      </c>
      <c r="E35" s="190"/>
      <c r="F35" s="190"/>
      <c r="G35" s="191"/>
      <c r="H35" s="6"/>
      <c r="I35" s="2"/>
      <c r="J35" s="190" t="s">
        <v>25</v>
      </c>
      <c r="K35" s="190"/>
      <c r="L35" s="190"/>
      <c r="M35" s="191"/>
      <c r="N35" s="16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2:63" x14ac:dyDescent="0.25">
      <c r="B36" s="6"/>
      <c r="C36" s="2"/>
      <c r="D36" s="187" t="s">
        <v>9</v>
      </c>
      <c r="E36" s="187"/>
      <c r="F36" s="187"/>
      <c r="G36" s="188"/>
      <c r="H36" s="6"/>
      <c r="I36" s="2"/>
      <c r="J36" s="187" t="s">
        <v>26</v>
      </c>
      <c r="K36" s="187"/>
      <c r="L36" s="187"/>
      <c r="M36" s="188"/>
      <c r="N36" s="170"/>
      <c r="O36" s="10"/>
      <c r="P36" s="9"/>
      <c r="Q36" s="19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</row>
    <row r="37" spans="2:63" x14ac:dyDescent="0.25">
      <c r="B37" s="6"/>
      <c r="C37" s="2"/>
      <c r="D37" s="187"/>
      <c r="E37" s="187"/>
      <c r="F37" s="187"/>
      <c r="G37" s="188"/>
      <c r="H37" s="6"/>
      <c r="I37" s="2"/>
      <c r="J37" s="2"/>
      <c r="K37" s="2"/>
      <c r="L37" s="2"/>
      <c r="M37" s="7"/>
      <c r="N37" s="2"/>
      <c r="O37" s="10"/>
      <c r="P37" s="9"/>
      <c r="Q37" s="19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</row>
    <row r="38" spans="2:63" x14ac:dyDescent="0.25">
      <c r="B38" s="6"/>
      <c r="C38" s="2"/>
      <c r="D38" s="2"/>
      <c r="E38" s="10"/>
      <c r="F38" s="9"/>
      <c r="G38" s="17"/>
      <c r="H38" s="6"/>
      <c r="I38" s="2"/>
      <c r="J38" s="2"/>
      <c r="K38" s="10" t="s">
        <v>281</v>
      </c>
      <c r="L38" s="181">
        <v>69.989999999999995</v>
      </c>
      <c r="M38" s="129">
        <f t="shared" ref="M38:M40" si="3">ROUNDUP(L38*0.5*1.21+4,0)</f>
        <v>47</v>
      </c>
      <c r="N38" s="127"/>
      <c r="O38" s="10"/>
      <c r="P38" s="9"/>
      <c r="Q38" s="19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</row>
    <row r="39" spans="2:63" x14ac:dyDescent="0.25">
      <c r="B39" s="6"/>
      <c r="C39" s="2"/>
      <c r="D39" s="192" t="s">
        <v>11</v>
      </c>
      <c r="E39" s="192"/>
      <c r="F39" s="181">
        <v>44.99</v>
      </c>
      <c r="G39" s="129">
        <v>34</v>
      </c>
      <c r="H39" s="6"/>
      <c r="I39" s="2"/>
      <c r="J39" s="2"/>
      <c r="K39" s="10" t="s">
        <v>11</v>
      </c>
      <c r="L39" s="181">
        <v>79.989999999999995</v>
      </c>
      <c r="M39" s="129">
        <f t="shared" si="3"/>
        <v>53</v>
      </c>
      <c r="N39" s="127"/>
      <c r="O39" s="10"/>
      <c r="P39" s="9"/>
      <c r="Q39" s="19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</row>
    <row r="40" spans="2:63" x14ac:dyDescent="0.25">
      <c r="B40" s="6"/>
      <c r="C40" s="2"/>
      <c r="D40" s="192" t="s">
        <v>13</v>
      </c>
      <c r="E40" s="192"/>
      <c r="F40" s="181">
        <v>44.99</v>
      </c>
      <c r="G40" s="129">
        <v>34</v>
      </c>
      <c r="H40" s="6"/>
      <c r="I40" s="2"/>
      <c r="J40" s="2"/>
      <c r="K40" s="10" t="s">
        <v>13</v>
      </c>
      <c r="L40" s="181">
        <v>79.989999999999995</v>
      </c>
      <c r="M40" s="129">
        <f t="shared" si="3"/>
        <v>53</v>
      </c>
      <c r="N40" s="127"/>
      <c r="O40" s="10"/>
      <c r="P40" s="9"/>
      <c r="Q40" s="19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</row>
    <row r="41" spans="2:63" x14ac:dyDescent="0.25">
      <c r="B41" s="6"/>
      <c r="C41" s="2"/>
      <c r="D41" s="76"/>
      <c r="E41" s="76"/>
      <c r="F41" s="9"/>
      <c r="G41" s="19"/>
      <c r="H41" s="6"/>
      <c r="I41" s="2"/>
      <c r="J41" s="76"/>
      <c r="K41" s="76"/>
      <c r="L41" s="9"/>
      <c r="M41" s="18"/>
      <c r="N41" s="19"/>
      <c r="O41" s="10"/>
      <c r="P41" s="9"/>
      <c r="Q41" s="19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</row>
    <row r="42" spans="2:63" x14ac:dyDescent="0.25">
      <c r="B42" s="3"/>
      <c r="C42" s="4"/>
      <c r="D42" s="4"/>
      <c r="E42" s="3"/>
      <c r="F42" s="4"/>
      <c r="G42" s="4"/>
      <c r="H42" s="4"/>
      <c r="I42" s="4"/>
      <c r="J42" s="4"/>
      <c r="K42" s="3"/>
      <c r="L42" s="4"/>
      <c r="M42" s="5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2:63" x14ac:dyDescent="0.25">
      <c r="B43" s="6"/>
      <c r="C43" s="2"/>
      <c r="D43" s="2"/>
      <c r="E43" s="6"/>
      <c r="F43" s="2"/>
      <c r="G43" s="2"/>
      <c r="H43" s="2"/>
      <c r="I43" s="2"/>
      <c r="J43" s="2"/>
      <c r="K43" s="6"/>
      <c r="L43" s="2"/>
      <c r="M43" s="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2:63" x14ac:dyDescent="0.25">
      <c r="B44" s="6"/>
      <c r="C44" s="2"/>
      <c r="D44" s="2"/>
      <c r="E44" s="6"/>
      <c r="F44" s="2"/>
      <c r="G44" s="2"/>
      <c r="H44" s="2"/>
      <c r="I44" s="2"/>
      <c r="J44" s="2"/>
      <c r="K44" s="6"/>
      <c r="L44" s="2"/>
      <c r="M44" s="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2:63" x14ac:dyDescent="0.25">
      <c r="B45" s="6"/>
      <c r="C45" s="2"/>
      <c r="D45" s="2"/>
      <c r="E45" s="6"/>
      <c r="F45" s="2"/>
      <c r="G45" s="2"/>
      <c r="H45" s="2"/>
      <c r="I45" s="2"/>
      <c r="J45" s="2"/>
      <c r="K45" s="6"/>
      <c r="L45" s="2"/>
      <c r="M45" s="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2:63" x14ac:dyDescent="0.25">
      <c r="B46" s="6"/>
      <c r="C46" s="2"/>
      <c r="D46" s="2"/>
      <c r="E46" s="6"/>
      <c r="F46" s="2"/>
      <c r="G46" s="2"/>
      <c r="H46" s="2"/>
      <c r="I46" s="2"/>
      <c r="J46" s="2"/>
      <c r="K46" s="6"/>
      <c r="L46" s="2"/>
      <c r="M46" s="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2:63" x14ac:dyDescent="0.25">
      <c r="B47" s="6"/>
      <c r="C47" s="2"/>
      <c r="D47" s="2"/>
      <c r="E47" s="6"/>
      <c r="F47" s="2"/>
      <c r="G47" s="2"/>
      <c r="H47" s="2"/>
      <c r="I47" s="2"/>
      <c r="J47" s="2"/>
      <c r="K47" s="6"/>
      <c r="L47" s="2"/>
      <c r="M47" s="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2:63" x14ac:dyDescent="0.25">
      <c r="B48" s="6"/>
      <c r="C48" s="2"/>
      <c r="D48" s="2"/>
      <c r="E48" s="75"/>
      <c r="F48" s="2"/>
      <c r="G48" s="2"/>
      <c r="H48" s="2"/>
      <c r="I48" s="2"/>
      <c r="J48" s="2"/>
      <c r="K48" s="6"/>
      <c r="L48" s="2"/>
      <c r="M48" s="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2:63" x14ac:dyDescent="0.25">
      <c r="B49" s="6"/>
      <c r="C49" s="2"/>
      <c r="D49" s="2"/>
      <c r="E49" s="75"/>
      <c r="F49" s="2"/>
      <c r="G49" s="2"/>
      <c r="H49" s="2"/>
      <c r="I49" s="2"/>
      <c r="J49" s="2"/>
      <c r="K49" s="6"/>
      <c r="L49" s="2"/>
      <c r="M49" s="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2:63" x14ac:dyDescent="0.25">
      <c r="B50" s="6"/>
      <c r="C50" s="2"/>
      <c r="D50" s="2"/>
      <c r="E50" s="75"/>
      <c r="F50" s="2"/>
      <c r="G50" s="2"/>
      <c r="H50" s="2"/>
      <c r="I50" s="2"/>
      <c r="J50" s="2"/>
      <c r="K50" s="6"/>
      <c r="L50" s="2"/>
      <c r="M50" s="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2:63" ht="18.75" x14ac:dyDescent="0.3">
      <c r="B51" s="189" t="s">
        <v>27</v>
      </c>
      <c r="C51" s="190"/>
      <c r="D51" s="190"/>
      <c r="E51" s="189" t="s">
        <v>28</v>
      </c>
      <c r="F51" s="190"/>
      <c r="G51" s="190"/>
      <c r="H51" s="190"/>
      <c r="I51" s="190"/>
      <c r="J51" s="191"/>
      <c r="K51" s="189" t="s">
        <v>29</v>
      </c>
      <c r="L51" s="190"/>
      <c r="M51" s="191"/>
      <c r="N51" s="16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2:63" x14ac:dyDescent="0.25">
      <c r="B52" s="186" t="s">
        <v>30</v>
      </c>
      <c r="C52" s="187"/>
      <c r="D52" s="187"/>
      <c r="E52" s="186" t="s">
        <v>30</v>
      </c>
      <c r="F52" s="187"/>
      <c r="G52" s="187"/>
      <c r="H52" s="187"/>
      <c r="I52" s="187"/>
      <c r="J52" s="188"/>
      <c r="K52" s="186" t="s">
        <v>31</v>
      </c>
      <c r="L52" s="187"/>
      <c r="M52" s="188"/>
      <c r="N52" s="170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</row>
    <row r="53" spans="2:63" x14ac:dyDescent="0.25">
      <c r="B53" s="15" t="s">
        <v>32</v>
      </c>
      <c r="C53" s="16" t="s">
        <v>33</v>
      </c>
      <c r="D53" s="131">
        <v>9</v>
      </c>
      <c r="E53" s="15"/>
      <c r="F53" s="16" t="s">
        <v>32</v>
      </c>
      <c r="G53" s="16" t="s">
        <v>33</v>
      </c>
      <c r="H53" s="131">
        <v>19</v>
      </c>
      <c r="I53" s="16"/>
      <c r="J53" s="71"/>
      <c r="K53" s="15" t="s">
        <v>32</v>
      </c>
      <c r="L53" s="16" t="s">
        <v>34</v>
      </c>
      <c r="M53" s="133">
        <v>25</v>
      </c>
      <c r="N53" s="131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</row>
    <row r="54" spans="2:63" x14ac:dyDescent="0.25">
      <c r="B54" s="8" t="s">
        <v>35</v>
      </c>
      <c r="C54" s="16" t="s">
        <v>36</v>
      </c>
      <c r="D54" s="131">
        <v>10</v>
      </c>
      <c r="E54" s="8"/>
      <c r="F54" s="10" t="s">
        <v>35</v>
      </c>
      <c r="G54" s="16" t="s">
        <v>36</v>
      </c>
      <c r="H54" s="131">
        <v>20</v>
      </c>
      <c r="I54" s="16"/>
      <c r="J54" s="71"/>
      <c r="K54" s="8" t="s">
        <v>37</v>
      </c>
      <c r="L54" s="16" t="s">
        <v>38</v>
      </c>
      <c r="M54" s="133">
        <v>30</v>
      </c>
      <c r="N54" s="131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</row>
    <row r="55" spans="2:63" x14ac:dyDescent="0.25">
      <c r="B55" s="11" t="s">
        <v>39</v>
      </c>
      <c r="C55" s="14" t="s">
        <v>40</v>
      </c>
      <c r="D55" s="132">
        <v>10</v>
      </c>
      <c r="E55" s="11"/>
      <c r="F55" s="14" t="s">
        <v>39</v>
      </c>
      <c r="G55" s="14" t="s">
        <v>40</v>
      </c>
      <c r="H55" s="132">
        <v>20</v>
      </c>
      <c r="I55" s="14"/>
      <c r="J55" s="72"/>
      <c r="K55" s="11"/>
      <c r="L55" s="14"/>
      <c r="M55" s="13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</row>
    <row r="56" spans="2:63" ht="6.75" customHeight="1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</row>
    <row r="57" spans="2:63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</row>
    <row r="58" spans="2:63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</row>
    <row r="59" spans="2:63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</row>
    <row r="60" spans="2:63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</row>
    <row r="61" spans="2:63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</row>
    <row r="62" spans="2:63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</row>
    <row r="63" spans="2:63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</row>
    <row r="64" spans="2:63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</row>
    <row r="65" spans="2:55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</row>
    <row r="66" spans="2:55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</row>
    <row r="67" spans="2:55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</row>
    <row r="68" spans="2:55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</row>
    <row r="69" spans="2:55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</row>
    <row r="70" spans="2:55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</row>
    <row r="71" spans="2:55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</row>
    <row r="72" spans="2:55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</row>
    <row r="73" spans="2:55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</row>
    <row r="74" spans="2:55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</row>
    <row r="75" spans="2:55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</row>
    <row r="76" spans="2:55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</row>
    <row r="77" spans="2:55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</row>
    <row r="78" spans="2:55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</row>
    <row r="79" spans="2:55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</row>
    <row r="80" spans="2:55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</row>
    <row r="81" spans="2:55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</row>
    <row r="82" spans="2:55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</row>
    <row r="83" spans="2:55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</row>
    <row r="84" spans="2:55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</row>
    <row r="85" spans="2:55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</row>
    <row r="86" spans="2:55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</row>
    <row r="87" spans="2:55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</row>
    <row r="88" spans="2:55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</row>
    <row r="89" spans="2:55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</row>
    <row r="90" spans="2:55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</row>
    <row r="91" spans="2:55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</row>
    <row r="92" spans="2:55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</row>
    <row r="93" spans="2:55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</row>
    <row r="94" spans="2:55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2:55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</row>
    <row r="96" spans="2:55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</row>
    <row r="97" spans="2:55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</row>
    <row r="98" spans="2:55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</row>
    <row r="99" spans="2:55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</row>
    <row r="100" spans="2:55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</row>
    <row r="101" spans="2:55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</row>
    <row r="102" spans="2:55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</row>
    <row r="103" spans="2:55" x14ac:dyDescent="0.25">
      <c r="B103" s="2"/>
      <c r="C103" s="2"/>
      <c r="D103" s="2"/>
    </row>
    <row r="104" spans="2:55" x14ac:dyDescent="0.25">
      <c r="B104" s="2"/>
      <c r="C104" s="2"/>
      <c r="D104" s="2"/>
    </row>
    <row r="105" spans="2:55" x14ac:dyDescent="0.25">
      <c r="B105" s="2"/>
      <c r="C105" s="2"/>
      <c r="D105" s="2"/>
    </row>
    <row r="106" spans="2:55" x14ac:dyDescent="0.25">
      <c r="B106" s="2"/>
      <c r="C106" s="2"/>
      <c r="D106" s="2"/>
    </row>
    <row r="107" spans="2:55" x14ac:dyDescent="0.25">
      <c r="B107" s="2"/>
      <c r="C107" s="2"/>
      <c r="D107" s="2"/>
    </row>
    <row r="108" spans="2:55" x14ac:dyDescent="0.25">
      <c r="B108" s="2"/>
      <c r="C108" s="2"/>
      <c r="D108" s="2"/>
    </row>
    <row r="109" spans="2:55" x14ac:dyDescent="0.25">
      <c r="B109" s="2"/>
      <c r="C109" s="2"/>
      <c r="D109" s="2"/>
    </row>
    <row r="110" spans="2:55" x14ac:dyDescent="0.25">
      <c r="B110" s="2"/>
      <c r="C110" s="2"/>
      <c r="D110" s="2"/>
    </row>
    <row r="111" spans="2:55" x14ac:dyDescent="0.25">
      <c r="B111" s="2"/>
      <c r="C111" s="2"/>
      <c r="D111" s="2"/>
    </row>
    <row r="112" spans="2:55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</sheetData>
  <mergeCells count="34">
    <mergeCell ref="K51:M51"/>
    <mergeCell ref="K52:M52"/>
    <mergeCell ref="E51:J51"/>
    <mergeCell ref="E52:J52"/>
    <mergeCell ref="D40:E40"/>
    <mergeCell ref="B51:D51"/>
    <mergeCell ref="B52:D52"/>
    <mergeCell ref="D37:G37"/>
    <mergeCell ref="D36:G36"/>
    <mergeCell ref="D39:E39"/>
    <mergeCell ref="K16:M16"/>
    <mergeCell ref="K30:M30"/>
    <mergeCell ref="K29:M29"/>
    <mergeCell ref="B16:D16"/>
    <mergeCell ref="B29:D29"/>
    <mergeCell ref="B17:D17"/>
    <mergeCell ref="B30:D30"/>
    <mergeCell ref="K34:M34"/>
    <mergeCell ref="J36:M36"/>
    <mergeCell ref="J35:M35"/>
    <mergeCell ref="D35:G35"/>
    <mergeCell ref="E34:G34"/>
    <mergeCell ref="E5:M5"/>
    <mergeCell ref="E7:J7"/>
    <mergeCell ref="H17:J17"/>
    <mergeCell ref="K17:M17"/>
    <mergeCell ref="K31:M31"/>
    <mergeCell ref="H29:J29"/>
    <mergeCell ref="H30:J30"/>
    <mergeCell ref="E16:G16"/>
    <mergeCell ref="E17:G17"/>
    <mergeCell ref="H16:J16"/>
    <mergeCell ref="E29:G29"/>
    <mergeCell ref="E30:G30"/>
  </mergeCells>
  <phoneticPr fontId="2" type="noConversion"/>
  <printOptions horizontalCentered="1" verticalCentered="1"/>
  <pageMargins left="0.23622047244094491" right="0.23622047244094491" top="0" bottom="0.74803149606299213" header="0.31496062992125984" footer="0.31496062992125984"/>
  <pageSetup paperSize="9" scale="85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498B7-8F9C-4D31-8E1B-64DB06BC064A}">
  <dimension ref="A1:D69"/>
  <sheetViews>
    <sheetView view="pageBreakPreview" zoomScale="60" zoomScaleNormal="100" workbookViewId="0">
      <selection activeCell="J6" sqref="J6"/>
    </sheetView>
  </sheetViews>
  <sheetFormatPr defaultRowHeight="15" x14ac:dyDescent="0.25"/>
  <cols>
    <col min="1" max="1" width="16.42578125" bestFit="1" customWidth="1"/>
    <col min="3" max="3" width="6.42578125" bestFit="1" customWidth="1"/>
  </cols>
  <sheetData>
    <row r="1" spans="1:3" x14ac:dyDescent="0.25">
      <c r="A1" s="1" t="s">
        <v>247</v>
      </c>
    </row>
    <row r="2" spans="1:3" x14ac:dyDescent="0.25">
      <c r="A2" t="s">
        <v>3</v>
      </c>
      <c r="B2" s="115">
        <v>140</v>
      </c>
    </row>
    <row r="3" spans="1:3" x14ac:dyDescent="0.25">
      <c r="B3" s="115">
        <v>164</v>
      </c>
      <c r="C3" t="s">
        <v>248</v>
      </c>
    </row>
    <row r="4" spans="1:3" x14ac:dyDescent="0.25">
      <c r="B4" s="115">
        <v>36</v>
      </c>
      <c r="C4" t="s">
        <v>248</v>
      </c>
    </row>
    <row r="5" spans="1:3" x14ac:dyDescent="0.25">
      <c r="B5" s="115">
        <v>40</v>
      </c>
    </row>
    <row r="6" spans="1:3" x14ac:dyDescent="0.25">
      <c r="B6" s="115">
        <v>44</v>
      </c>
    </row>
    <row r="7" spans="1:3" x14ac:dyDescent="0.25">
      <c r="B7" s="115" t="s">
        <v>249</v>
      </c>
      <c r="C7" t="s">
        <v>248</v>
      </c>
    </row>
    <row r="8" spans="1:3" x14ac:dyDescent="0.25">
      <c r="B8" s="115" t="s">
        <v>250</v>
      </c>
    </row>
    <row r="9" spans="1:3" x14ac:dyDescent="0.25">
      <c r="B9" s="115" t="s">
        <v>251</v>
      </c>
      <c r="C9" t="s">
        <v>248</v>
      </c>
    </row>
    <row r="11" spans="1:3" x14ac:dyDescent="0.25">
      <c r="A11" t="s">
        <v>17</v>
      </c>
      <c r="B11">
        <v>34</v>
      </c>
      <c r="C11" t="s">
        <v>248</v>
      </c>
    </row>
    <row r="12" spans="1:3" x14ac:dyDescent="0.25">
      <c r="B12">
        <v>36</v>
      </c>
      <c r="C12" t="s">
        <v>248</v>
      </c>
    </row>
    <row r="13" spans="1:3" x14ac:dyDescent="0.25">
      <c r="B13">
        <v>38</v>
      </c>
      <c r="C13" t="s">
        <v>248</v>
      </c>
    </row>
    <row r="14" spans="1:3" x14ac:dyDescent="0.25">
      <c r="B14">
        <v>40</v>
      </c>
      <c r="C14" t="s">
        <v>248</v>
      </c>
    </row>
    <row r="15" spans="1:3" x14ac:dyDescent="0.25">
      <c r="B15">
        <v>42</v>
      </c>
      <c r="C15" t="s">
        <v>248</v>
      </c>
    </row>
    <row r="16" spans="1:3" x14ac:dyDescent="0.25">
      <c r="B16">
        <v>44</v>
      </c>
      <c r="C16" t="s">
        <v>248</v>
      </c>
    </row>
    <row r="17" spans="1:3" x14ac:dyDescent="0.25">
      <c r="B17">
        <v>46</v>
      </c>
    </row>
    <row r="18" spans="1:3" x14ac:dyDescent="0.25">
      <c r="B18">
        <v>48</v>
      </c>
    </row>
    <row r="20" spans="1:3" x14ac:dyDescent="0.25">
      <c r="A20" t="s">
        <v>5</v>
      </c>
      <c r="B20" s="115" t="s">
        <v>250</v>
      </c>
      <c r="C20" t="s">
        <v>248</v>
      </c>
    </row>
    <row r="21" spans="1:3" x14ac:dyDescent="0.25">
      <c r="B21" s="115" t="s">
        <v>252</v>
      </c>
    </row>
    <row r="22" spans="1:3" x14ac:dyDescent="0.25">
      <c r="B22" s="115"/>
    </row>
    <row r="23" spans="1:3" x14ac:dyDescent="0.25">
      <c r="A23" t="s">
        <v>24</v>
      </c>
      <c r="B23" s="115">
        <v>36</v>
      </c>
      <c r="C23" t="s">
        <v>248</v>
      </c>
    </row>
    <row r="24" spans="1:3" x14ac:dyDescent="0.25">
      <c r="B24" s="115">
        <v>40</v>
      </c>
    </row>
    <row r="25" spans="1:3" x14ac:dyDescent="0.25">
      <c r="B25" s="115" t="s">
        <v>249</v>
      </c>
    </row>
    <row r="26" spans="1:3" x14ac:dyDescent="0.25">
      <c r="B26" s="115" t="s">
        <v>250</v>
      </c>
    </row>
    <row r="27" spans="1:3" x14ac:dyDescent="0.25">
      <c r="B27" s="115" t="s">
        <v>252</v>
      </c>
    </row>
    <row r="28" spans="1:3" x14ac:dyDescent="0.25">
      <c r="B28" s="115"/>
    </row>
    <row r="29" spans="1:3" x14ac:dyDescent="0.25">
      <c r="A29" t="s">
        <v>4</v>
      </c>
      <c r="B29" s="115">
        <v>36</v>
      </c>
      <c r="C29" t="s">
        <v>248</v>
      </c>
    </row>
    <row r="30" spans="1:3" x14ac:dyDescent="0.25">
      <c r="B30" s="115">
        <v>40</v>
      </c>
    </row>
    <row r="31" spans="1:3" x14ac:dyDescent="0.25">
      <c r="B31" s="115">
        <v>42</v>
      </c>
      <c r="C31" t="s">
        <v>248</v>
      </c>
    </row>
    <row r="32" spans="1:3" x14ac:dyDescent="0.25">
      <c r="B32" s="115" t="s">
        <v>249</v>
      </c>
      <c r="C32" t="s">
        <v>248</v>
      </c>
    </row>
    <row r="33" spans="1:4" x14ac:dyDescent="0.25">
      <c r="B33" s="115" t="s">
        <v>253</v>
      </c>
      <c r="C33" t="s">
        <v>248</v>
      </c>
    </row>
    <row r="34" spans="1:4" x14ac:dyDescent="0.25">
      <c r="B34" s="115" t="s">
        <v>250</v>
      </c>
      <c r="C34" t="s">
        <v>248</v>
      </c>
    </row>
    <row r="35" spans="1:4" x14ac:dyDescent="0.25">
      <c r="B35" s="115" t="s">
        <v>252</v>
      </c>
    </row>
    <row r="36" spans="1:4" x14ac:dyDescent="0.25">
      <c r="B36" s="115"/>
    </row>
    <row r="37" spans="1:4" x14ac:dyDescent="0.25">
      <c r="A37" t="s">
        <v>16</v>
      </c>
      <c r="B37" s="115" t="s">
        <v>249</v>
      </c>
    </row>
    <row r="38" spans="1:4" x14ac:dyDescent="0.25">
      <c r="B38" s="115" t="s">
        <v>253</v>
      </c>
      <c r="C38" t="s">
        <v>248</v>
      </c>
    </row>
    <row r="39" spans="1:4" x14ac:dyDescent="0.25">
      <c r="B39" s="115" t="s">
        <v>250</v>
      </c>
    </row>
    <row r="40" spans="1:4" x14ac:dyDescent="0.25">
      <c r="B40" s="115" t="s">
        <v>252</v>
      </c>
    </row>
    <row r="41" spans="1:4" x14ac:dyDescent="0.25">
      <c r="B41" s="115"/>
    </row>
    <row r="42" spans="1:4" x14ac:dyDescent="0.25">
      <c r="A42" t="s">
        <v>254</v>
      </c>
      <c r="B42" s="115" t="s">
        <v>255</v>
      </c>
      <c r="C42" s="115" t="s">
        <v>256</v>
      </c>
    </row>
    <row r="43" spans="1:4" x14ac:dyDescent="0.25">
      <c r="B43" s="115" t="s">
        <v>39</v>
      </c>
      <c r="C43" s="115" t="s">
        <v>257</v>
      </c>
    </row>
    <row r="44" spans="1:4" x14ac:dyDescent="0.25">
      <c r="B44" s="115"/>
      <c r="C44" s="115" t="s">
        <v>258</v>
      </c>
      <c r="D44" t="s">
        <v>248</v>
      </c>
    </row>
    <row r="45" spans="1:4" x14ac:dyDescent="0.25">
      <c r="B45" s="115"/>
      <c r="C45" s="115" t="s">
        <v>249</v>
      </c>
    </row>
    <row r="46" spans="1:4" x14ac:dyDescent="0.25">
      <c r="B46" s="115"/>
      <c r="C46" s="115" t="s">
        <v>250</v>
      </c>
      <c r="D46" t="s">
        <v>248</v>
      </c>
    </row>
    <row r="47" spans="1:4" x14ac:dyDescent="0.25">
      <c r="B47" s="115" t="s">
        <v>35</v>
      </c>
      <c r="C47" s="115" t="s">
        <v>249</v>
      </c>
      <c r="D47" t="s">
        <v>248</v>
      </c>
    </row>
    <row r="48" spans="1:4" x14ac:dyDescent="0.25">
      <c r="C48" s="115" t="s">
        <v>250</v>
      </c>
      <c r="D48" t="s">
        <v>248</v>
      </c>
    </row>
    <row r="49" spans="1:3" x14ac:dyDescent="0.25">
      <c r="C49" s="115" t="s">
        <v>252</v>
      </c>
    </row>
    <row r="50" spans="1:3" x14ac:dyDescent="0.25">
      <c r="B50" s="115"/>
    </row>
    <row r="51" spans="1:3" x14ac:dyDescent="0.25">
      <c r="A51" t="s">
        <v>15</v>
      </c>
      <c r="B51" s="115">
        <v>140</v>
      </c>
    </row>
    <row r="52" spans="1:3" x14ac:dyDescent="0.25">
      <c r="B52" s="115">
        <v>164</v>
      </c>
      <c r="C52" s="115" t="s">
        <v>248</v>
      </c>
    </row>
    <row r="53" spans="1:3" x14ac:dyDescent="0.25">
      <c r="B53" s="115">
        <v>36</v>
      </c>
      <c r="C53" s="115" t="s">
        <v>248</v>
      </c>
    </row>
    <row r="54" spans="1:3" x14ac:dyDescent="0.25">
      <c r="B54" s="115">
        <v>40</v>
      </c>
      <c r="C54" s="115" t="s">
        <v>248</v>
      </c>
    </row>
    <row r="55" spans="1:3" x14ac:dyDescent="0.25">
      <c r="B55" s="115">
        <v>44</v>
      </c>
    </row>
    <row r="56" spans="1:3" x14ac:dyDescent="0.25">
      <c r="B56" s="115" t="s">
        <v>249</v>
      </c>
    </row>
    <row r="57" spans="1:3" x14ac:dyDescent="0.25">
      <c r="B57" s="115" t="s">
        <v>250</v>
      </c>
    </row>
    <row r="58" spans="1:3" x14ac:dyDescent="0.25">
      <c r="B58" s="115" t="s">
        <v>251</v>
      </c>
    </row>
    <row r="59" spans="1:3" x14ac:dyDescent="0.25">
      <c r="B59" s="115"/>
    </row>
    <row r="60" spans="1:3" x14ac:dyDescent="0.25">
      <c r="A60" t="s">
        <v>259</v>
      </c>
      <c r="B60" s="115" t="s">
        <v>260</v>
      </c>
    </row>
    <row r="61" spans="1:3" x14ac:dyDescent="0.25">
      <c r="B61" s="115" t="s">
        <v>261</v>
      </c>
      <c r="C61" t="s">
        <v>248</v>
      </c>
    </row>
    <row r="62" spans="1:3" x14ac:dyDescent="0.25">
      <c r="B62" s="115" t="s">
        <v>249</v>
      </c>
      <c r="C62" t="s">
        <v>248</v>
      </c>
    </row>
    <row r="63" spans="1:3" x14ac:dyDescent="0.25">
      <c r="B63" s="115" t="s">
        <v>250</v>
      </c>
      <c r="C63" t="s">
        <v>248</v>
      </c>
    </row>
    <row r="65" spans="1:3" x14ac:dyDescent="0.25">
      <c r="A65" t="s">
        <v>14</v>
      </c>
      <c r="B65" s="115" t="s">
        <v>253</v>
      </c>
      <c r="C65" t="s">
        <v>248</v>
      </c>
    </row>
    <row r="67" spans="1:3" x14ac:dyDescent="0.25">
      <c r="A67" t="s">
        <v>25</v>
      </c>
      <c r="B67" s="115" t="s">
        <v>250</v>
      </c>
    </row>
    <row r="69" spans="1:3" x14ac:dyDescent="0.25">
      <c r="A69" t="s">
        <v>2</v>
      </c>
      <c r="B69" t="s">
        <v>250</v>
      </c>
    </row>
  </sheetData>
  <pageMargins left="0.23622047244094491" right="0.23622047244094491" top="0.74803149606299213" bottom="0.74803149606299213" header="0.31496062992125984" footer="0.31496062992125984"/>
  <pageSetup scale="134" orientation="portrait" r:id="rId1"/>
  <rowBreaks count="1" manualBreakCount="1">
    <brk id="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62A-D297-4CB9-B3CB-D9AFFE37D25C}">
  <sheetPr>
    <pageSetUpPr fitToPage="1"/>
  </sheetPr>
  <dimension ref="A1:AL331"/>
  <sheetViews>
    <sheetView zoomScaleNormal="100" workbookViewId="0">
      <selection activeCell="G8" sqref="G8"/>
    </sheetView>
  </sheetViews>
  <sheetFormatPr defaultRowHeight="15" x14ac:dyDescent="0.25"/>
  <cols>
    <col min="2" max="2" width="9" customWidth="1"/>
    <col min="4" max="4" width="25.42578125" customWidth="1"/>
    <col min="5" max="5" width="11.42578125" customWidth="1"/>
    <col min="6" max="6" width="8.85546875" customWidth="1"/>
    <col min="7" max="7" width="11.85546875" customWidth="1"/>
    <col min="8" max="8" width="9.42578125" customWidth="1"/>
    <col min="9" max="9" width="18" customWidth="1"/>
  </cols>
  <sheetData>
    <row r="1" spans="1:3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33" customHeight="1" thickBot="1" x14ac:dyDescent="0.55000000000000004">
      <c r="A2" s="2"/>
      <c r="B2" s="2"/>
      <c r="C2" s="273" t="s">
        <v>262</v>
      </c>
      <c r="D2" s="273"/>
      <c r="E2" s="273"/>
      <c r="F2" s="273"/>
      <c r="G2" s="273"/>
      <c r="H2" s="273"/>
      <c r="I2" s="27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28.35" customHeight="1" thickBot="1" x14ac:dyDescent="0.35">
      <c r="A3" s="2"/>
      <c r="B3" s="2"/>
      <c r="C3" s="59" t="s">
        <v>43</v>
      </c>
      <c r="D3" s="277"/>
      <c r="E3" s="278"/>
      <c r="F3" s="278"/>
      <c r="G3" s="278"/>
      <c r="H3" s="278"/>
      <c r="I3" s="279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20" customFormat="1" ht="19.5" thickBot="1" x14ac:dyDescent="0.35">
      <c r="A5" s="265" t="s">
        <v>46</v>
      </c>
      <c r="B5" s="266"/>
      <c r="C5" s="266"/>
      <c r="D5" s="266"/>
      <c r="E5" s="84" t="s">
        <v>48</v>
      </c>
      <c r="F5" s="85" t="s">
        <v>192</v>
      </c>
      <c r="G5" s="86" t="s">
        <v>50</v>
      </c>
      <c r="H5" s="87" t="s">
        <v>51</v>
      </c>
      <c r="I5" s="88" t="s">
        <v>54</v>
      </c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</row>
    <row r="6" spans="1:38" ht="29.1" customHeight="1" x14ac:dyDescent="0.25">
      <c r="A6" s="263"/>
      <c r="B6" s="264"/>
      <c r="C6" s="264"/>
      <c r="D6" s="264"/>
      <c r="E6" s="90"/>
      <c r="F6" s="79"/>
      <c r="G6" s="91"/>
      <c r="H6" s="79"/>
      <c r="I6" s="9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8" ht="29.1" customHeight="1" x14ac:dyDescent="0.25">
      <c r="A7" s="208"/>
      <c r="B7" s="209"/>
      <c r="C7" s="209"/>
      <c r="D7" s="209"/>
      <c r="E7" s="30"/>
      <c r="F7" s="77"/>
      <c r="G7" s="81"/>
      <c r="H7" s="77"/>
      <c r="I7" s="9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8" ht="29.1" customHeight="1" x14ac:dyDescent="0.25">
      <c r="A8" s="208"/>
      <c r="B8" s="209"/>
      <c r="C8" s="209"/>
      <c r="D8" s="209"/>
      <c r="E8" s="30"/>
      <c r="F8" s="77"/>
      <c r="G8" s="81"/>
      <c r="H8" s="77"/>
      <c r="I8" s="93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8" ht="29.1" customHeight="1" x14ac:dyDescent="0.25">
      <c r="A9" s="208"/>
      <c r="B9" s="209"/>
      <c r="C9" s="209"/>
      <c r="D9" s="209"/>
      <c r="E9" s="30"/>
      <c r="F9" s="80"/>
      <c r="G9" s="82"/>
      <c r="H9" s="77"/>
      <c r="I9" s="9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8" ht="29.1" customHeight="1" x14ac:dyDescent="0.25">
      <c r="A10" s="208"/>
      <c r="B10" s="209"/>
      <c r="C10" s="209"/>
      <c r="D10" s="209"/>
      <c r="E10" s="30"/>
      <c r="F10" s="77"/>
      <c r="G10" s="81"/>
      <c r="H10" s="77"/>
      <c r="I10" s="9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8" ht="29.1" customHeight="1" x14ac:dyDescent="0.25">
      <c r="A11" s="274"/>
      <c r="B11" s="275"/>
      <c r="C11" s="275"/>
      <c r="D11" s="276"/>
      <c r="E11" s="30"/>
      <c r="F11" s="77"/>
      <c r="G11" s="81"/>
      <c r="H11" s="77"/>
      <c r="I11" s="9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8" ht="29.1" customHeight="1" x14ac:dyDescent="0.25">
      <c r="A12" s="274"/>
      <c r="B12" s="275"/>
      <c r="C12" s="275"/>
      <c r="D12" s="276"/>
      <c r="E12" s="30"/>
      <c r="F12" s="77"/>
      <c r="G12" s="81"/>
      <c r="H12" s="77"/>
      <c r="I12" s="9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8" ht="29.1" customHeight="1" x14ac:dyDescent="0.25">
      <c r="A13" s="274"/>
      <c r="B13" s="275"/>
      <c r="C13" s="275"/>
      <c r="D13" s="276"/>
      <c r="E13" s="30"/>
      <c r="F13" s="77"/>
      <c r="G13" s="81"/>
      <c r="H13" s="77"/>
      <c r="I13" s="9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8" ht="29.1" customHeight="1" x14ac:dyDescent="0.25">
      <c r="A14" s="208"/>
      <c r="B14" s="209"/>
      <c r="C14" s="209"/>
      <c r="D14" s="209"/>
      <c r="E14" s="30"/>
      <c r="F14" s="21"/>
      <c r="G14" s="78"/>
      <c r="H14" s="21"/>
      <c r="I14" s="9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8" ht="29.1" customHeight="1" x14ac:dyDescent="0.25">
      <c r="A15" s="208"/>
      <c r="B15" s="209"/>
      <c r="C15" s="209"/>
      <c r="D15" s="209"/>
      <c r="E15" s="30"/>
      <c r="F15" s="21"/>
      <c r="G15" s="78"/>
      <c r="H15" s="21"/>
      <c r="I15" s="93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8" ht="29.1" customHeight="1" thickBot="1" x14ac:dyDescent="0.3">
      <c r="A16" s="269"/>
      <c r="B16" s="270"/>
      <c r="C16" s="270"/>
      <c r="D16" s="270"/>
      <c r="E16" s="94"/>
      <c r="F16" s="22"/>
      <c r="G16" s="95"/>
      <c r="H16" s="22"/>
      <c r="I16" s="9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8" ht="27.6" customHeight="1" thickBot="1" x14ac:dyDescent="0.4">
      <c r="A17" s="67" t="s">
        <v>92</v>
      </c>
      <c r="B17" s="2"/>
      <c r="C17" s="2"/>
      <c r="D17" s="2"/>
      <c r="E17" s="2"/>
      <c r="F17" s="2"/>
      <c r="G17" s="271" t="s">
        <v>263</v>
      </c>
      <c r="H17" s="272"/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21.75" thickBot="1" x14ac:dyDescent="0.4">
      <c r="A18" s="2"/>
      <c r="B18" s="2"/>
      <c r="C18" s="2"/>
      <c r="D18" s="2"/>
      <c r="E18" s="2"/>
      <c r="F18" s="2"/>
      <c r="G18" s="267" t="s">
        <v>264</v>
      </c>
      <c r="H18" s="268"/>
      <c r="I18" s="8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21" x14ac:dyDescent="0.35">
      <c r="A19" s="2"/>
      <c r="B19" s="2"/>
      <c r="C19" s="2"/>
      <c r="D19" s="2"/>
      <c r="E19" s="2"/>
      <c r="F19" s="2"/>
      <c r="G19" s="97"/>
      <c r="H19" s="9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16.35000000000000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33" customHeight="1" thickBot="1" x14ac:dyDescent="0.55000000000000004">
      <c r="A22" s="2"/>
      <c r="B22" s="2"/>
      <c r="C22" s="273" t="s">
        <v>262</v>
      </c>
      <c r="D22" s="273"/>
      <c r="E22" s="273"/>
      <c r="F22" s="273"/>
      <c r="G22" s="273"/>
      <c r="H22" s="273"/>
      <c r="I22" s="27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28.35" customHeight="1" thickBot="1" x14ac:dyDescent="0.35">
      <c r="A23" s="2"/>
      <c r="B23" s="2"/>
      <c r="C23" s="59" t="s">
        <v>43</v>
      </c>
      <c r="D23" s="277"/>
      <c r="E23" s="278"/>
      <c r="F23" s="278"/>
      <c r="G23" s="278"/>
      <c r="H23" s="278"/>
      <c r="I23" s="27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5.75" thickBo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9.5" thickBot="1" x14ac:dyDescent="0.35">
      <c r="A25" s="265" t="s">
        <v>46</v>
      </c>
      <c r="B25" s="266"/>
      <c r="C25" s="266"/>
      <c r="D25" s="266"/>
      <c r="E25" s="84" t="s">
        <v>48</v>
      </c>
      <c r="F25" s="85" t="s">
        <v>192</v>
      </c>
      <c r="G25" s="86" t="s">
        <v>50</v>
      </c>
      <c r="H25" s="87" t="s">
        <v>51</v>
      </c>
      <c r="I25" s="88" t="s">
        <v>54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29.1" customHeight="1" x14ac:dyDescent="0.25">
      <c r="A26" s="263"/>
      <c r="B26" s="264"/>
      <c r="C26" s="264"/>
      <c r="D26" s="264"/>
      <c r="E26" s="90"/>
      <c r="F26" s="79"/>
      <c r="G26" s="91"/>
      <c r="H26" s="79"/>
      <c r="I26" s="9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29.1" customHeight="1" x14ac:dyDescent="0.25">
      <c r="A27" s="208"/>
      <c r="B27" s="209"/>
      <c r="C27" s="209"/>
      <c r="D27" s="209"/>
      <c r="E27" s="30"/>
      <c r="F27" s="77"/>
      <c r="G27" s="81"/>
      <c r="H27" s="77"/>
      <c r="I27" s="9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29.1" customHeight="1" x14ac:dyDescent="0.25">
      <c r="A28" s="208"/>
      <c r="B28" s="209"/>
      <c r="C28" s="209"/>
      <c r="D28" s="209"/>
      <c r="E28" s="30"/>
      <c r="F28" s="77"/>
      <c r="G28" s="81"/>
      <c r="H28" s="77"/>
      <c r="I28" s="9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ht="29.1" customHeight="1" x14ac:dyDescent="0.25">
      <c r="A29" s="208"/>
      <c r="B29" s="209"/>
      <c r="C29" s="209"/>
      <c r="D29" s="209"/>
      <c r="E29" s="30"/>
      <c r="F29" s="80"/>
      <c r="G29" s="82"/>
      <c r="H29" s="77"/>
      <c r="I29" s="9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ht="29.1" customHeight="1" x14ac:dyDescent="0.25">
      <c r="A30" s="208"/>
      <c r="B30" s="209"/>
      <c r="C30" s="209"/>
      <c r="D30" s="209"/>
      <c r="E30" s="30"/>
      <c r="F30" s="77"/>
      <c r="G30" s="81"/>
      <c r="H30" s="77"/>
      <c r="I30" s="9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29.1" customHeight="1" x14ac:dyDescent="0.25">
      <c r="A31" s="274"/>
      <c r="B31" s="275"/>
      <c r="C31" s="275"/>
      <c r="D31" s="276"/>
      <c r="E31" s="30"/>
      <c r="F31" s="77"/>
      <c r="G31" s="81"/>
      <c r="H31" s="77"/>
      <c r="I31" s="9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ht="29.1" customHeight="1" x14ac:dyDescent="0.25">
      <c r="A32" s="274"/>
      <c r="B32" s="275"/>
      <c r="C32" s="275"/>
      <c r="D32" s="276"/>
      <c r="E32" s="30"/>
      <c r="F32" s="77"/>
      <c r="G32" s="81"/>
      <c r="H32" s="77"/>
      <c r="I32" s="9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ht="29.1" customHeight="1" x14ac:dyDescent="0.25">
      <c r="A33" s="274"/>
      <c r="B33" s="275"/>
      <c r="C33" s="275"/>
      <c r="D33" s="276"/>
      <c r="E33" s="30"/>
      <c r="F33" s="77"/>
      <c r="G33" s="81"/>
      <c r="H33" s="77"/>
      <c r="I33" s="9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ht="29.1" customHeight="1" x14ac:dyDescent="0.25">
      <c r="A34" s="208"/>
      <c r="B34" s="209"/>
      <c r="C34" s="209"/>
      <c r="D34" s="209"/>
      <c r="E34" s="30"/>
      <c r="F34" s="21"/>
      <c r="G34" s="78"/>
      <c r="H34" s="21"/>
      <c r="I34" s="9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spans="1:38" ht="29.1" customHeight="1" x14ac:dyDescent="0.25">
      <c r="A35" s="208"/>
      <c r="B35" s="209"/>
      <c r="C35" s="209"/>
      <c r="D35" s="209"/>
      <c r="E35" s="30"/>
      <c r="F35" s="21"/>
      <c r="G35" s="78"/>
      <c r="H35" s="21"/>
      <c r="I35" s="9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ht="29.1" customHeight="1" thickBot="1" x14ac:dyDescent="0.3">
      <c r="A36" s="269"/>
      <c r="B36" s="270"/>
      <c r="C36" s="270"/>
      <c r="D36" s="270"/>
      <c r="E36" s="94"/>
      <c r="F36" s="22"/>
      <c r="G36" s="95"/>
      <c r="H36" s="22"/>
      <c r="I36" s="9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ht="27.6" customHeight="1" thickBot="1" x14ac:dyDescent="0.4">
      <c r="A37" s="67" t="s">
        <v>92</v>
      </c>
      <c r="B37" s="2"/>
      <c r="C37" s="2"/>
      <c r="D37" s="2"/>
      <c r="E37" s="2"/>
      <c r="F37" s="2"/>
      <c r="G37" s="271" t="s">
        <v>263</v>
      </c>
      <c r="H37" s="272"/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ht="21.75" thickBot="1" x14ac:dyDescent="0.4">
      <c r="A38" s="2"/>
      <c r="B38" s="2"/>
      <c r="C38" s="2"/>
      <c r="D38" s="2"/>
      <c r="E38" s="2"/>
      <c r="F38" s="2"/>
      <c r="G38" s="267" t="s">
        <v>264</v>
      </c>
      <c r="H38" s="268"/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spans="1:38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spans="1:38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spans="1:38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spans="1:38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spans="1:38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spans="1:38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spans="1:38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spans="1:38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spans="1:38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spans="1:38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spans="1:38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spans="1:38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spans="1:38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spans="1:38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spans="1:38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spans="1:38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spans="1:38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spans="1:38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spans="1:38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spans="1:38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38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1:38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1:38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1:38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1:38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1:38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spans="1:38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spans="1:38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spans="1:38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spans="1:38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spans="1:38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spans="1:38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spans="1:38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spans="1:38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spans="1:38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spans="1:38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38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spans="1:38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spans="1:38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38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spans="1:38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38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38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38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38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38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1:38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1:38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1:38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1:38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1:38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1:38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1:38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1:38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1:38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1:38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1:38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spans="1:38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1:38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1:38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1:38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1:38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1:38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1:38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1:38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1:38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1:38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spans="1:38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1:38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spans="1:38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spans="1:38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spans="1:38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spans="1:38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1:3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1:38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1:38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spans="1:38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1:38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spans="1:38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spans="1:38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1:38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spans="1:38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spans="1:38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1:38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spans="1:38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1:38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1:38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spans="1:38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25"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</sheetData>
  <mergeCells count="32">
    <mergeCell ref="C22:I22"/>
    <mergeCell ref="D23:I23"/>
    <mergeCell ref="A34:D34"/>
    <mergeCell ref="A35:D35"/>
    <mergeCell ref="A36:D36"/>
    <mergeCell ref="A25:D25"/>
    <mergeCell ref="G37:H37"/>
    <mergeCell ref="G38:H38"/>
    <mergeCell ref="G17:H17"/>
    <mergeCell ref="C2:I2"/>
    <mergeCell ref="A11:D11"/>
    <mergeCell ref="A12:D12"/>
    <mergeCell ref="A13:D13"/>
    <mergeCell ref="D3:I3"/>
    <mergeCell ref="A31:D31"/>
    <mergeCell ref="A32:D32"/>
    <mergeCell ref="A33:D33"/>
    <mergeCell ref="A26:D26"/>
    <mergeCell ref="A27:D27"/>
    <mergeCell ref="A28:D28"/>
    <mergeCell ref="A29:D29"/>
    <mergeCell ref="A30:D30"/>
    <mergeCell ref="A6:D6"/>
    <mergeCell ref="A7:D7"/>
    <mergeCell ref="A8:D8"/>
    <mergeCell ref="A5:D5"/>
    <mergeCell ref="G18:H18"/>
    <mergeCell ref="A16:D16"/>
    <mergeCell ref="A9:D9"/>
    <mergeCell ref="A10:D10"/>
    <mergeCell ref="A14:D14"/>
    <mergeCell ref="A15:D15"/>
  </mergeCells>
  <conditionalFormatting sqref="E6:E16">
    <cfRule type="containsErrors" dxfId="1" priority="21">
      <formula>ISERROR(E6)</formula>
    </cfRule>
  </conditionalFormatting>
  <conditionalFormatting sqref="E26:E36">
    <cfRule type="containsErrors" dxfId="0" priority="1">
      <formula>ISERROR(E26)</formula>
    </cfRule>
  </conditionalFormatting>
  <dataValidations count="8">
    <dataValidation type="list" allowBlank="1" showInputMessage="1" showErrorMessage="1" sqref="I29" xr:uid="{28931487-34F8-4E1E-9EED-6AFE83D1C6AB}">
      <formula1>$J$2:$J$14</formula1>
    </dataValidation>
    <dataValidation type="list" allowBlank="1" showInputMessage="1" showErrorMessage="1" sqref="I35" xr:uid="{08952279-DC4E-4D2B-B14E-AB45BC74AB07}">
      <formula1>$R$2:$R$12</formula1>
    </dataValidation>
    <dataValidation type="list" allowBlank="1" showInputMessage="1" showErrorMessage="1" sqref="I28" xr:uid="{F3595C75-AA3D-4D44-AF85-BD06A8AC8F41}">
      <formula1>$I$2:$I$17</formula1>
    </dataValidation>
    <dataValidation type="list" allowBlank="1" showInputMessage="1" showErrorMessage="1" sqref="I36" xr:uid="{7B419756-1F68-40FC-9599-6B0869951FCA}">
      <formula1>$T$2:$T$9</formula1>
    </dataValidation>
    <dataValidation type="list" allowBlank="1" showInputMessage="1" showErrorMessage="1" sqref="I30:I33" xr:uid="{C67BD5FA-936F-4446-88F5-81C95B59789F}">
      <formula1>$O$5:$O$17</formula1>
    </dataValidation>
    <dataValidation type="list" allowBlank="1" showInputMessage="1" showErrorMessage="1" sqref="I34" xr:uid="{3B204EA3-2CB0-4777-ACCF-A289B32434D5}">
      <formula1>$O$2:$O$17</formula1>
    </dataValidation>
    <dataValidation type="list" allowBlank="1" showInputMessage="1" showErrorMessage="1" sqref="I26:I27" xr:uid="{A2CE807D-AB24-4F63-8A7F-C85E55C9508C}">
      <formula1>$H$2:$H$18</formula1>
    </dataValidation>
    <dataValidation type="list" allowBlank="1" showInputMessage="1" showErrorMessage="1" sqref="H26:H33" xr:uid="{4493D959-2C3C-4DFA-8D9F-8CF70A552127}">
      <formula1>$A$23:$A$25</formula1>
    </dataValidation>
  </dataValidations>
  <pageMargins left="0.7" right="0.7" top="0.5" bottom="0.25" header="0.3" footer="0.3"/>
  <pageSetup paperSize="9" scale="7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8CDC2A1F-E311-4D87-A724-C97195233BC8}">
          <x14:formula1>
            <xm:f>Dropdown!$O$2:$O$14</xm:f>
          </x14:formula1>
          <xm:sqref>I10:I14</xm:sqref>
        </x14:dataValidation>
        <x14:dataValidation type="list" allowBlank="1" showInputMessage="1" showErrorMessage="1" xr:uid="{FA13E940-E7C6-409A-AFD2-EA99DB3A5E12}">
          <x14:formula1>
            <xm:f>Dropdown!$I$36:$I$43</xm:f>
          </x14:formula1>
          <xm:sqref>I16</xm:sqref>
        </x14:dataValidation>
        <x14:dataValidation type="list" allowBlank="1" showInputMessage="1" showErrorMessage="1" xr:uid="{DAB5A570-BF7D-4B49-9AD1-78AE03851E32}">
          <x14:formula1>
            <xm:f>Dropdown!$C$66:$C$68</xm:f>
          </x14:formula1>
          <xm:sqref>H6:H13</xm:sqref>
        </x14:dataValidation>
        <x14:dataValidation type="list" allowBlank="1" showInputMessage="1" showErrorMessage="1" xr:uid="{2044BCCA-8395-45CB-8C47-30366E40C4A2}">
          <x14:formula1>
            <xm:f>Dropdown!$F$3:$F$19</xm:f>
          </x14:formula1>
          <xm:sqref>I6:I7</xm:sqref>
        </x14:dataValidation>
        <x14:dataValidation type="list" allowBlank="1" showInputMessage="1" showErrorMessage="1" xr:uid="{2F0ABE3E-4A4B-43F9-AA37-40D038F313E7}">
          <x14:formula1>
            <xm:f>Dropdown!$K$3:$K$18</xm:f>
          </x14:formula1>
          <xm:sqref>I8</xm:sqref>
        </x14:dataValidation>
        <x14:dataValidation type="list" allowBlank="1" showInputMessage="1" showErrorMessage="1" xr:uid="{23C95DD3-B08B-40B7-BF93-E4EE9F51D571}">
          <x14:formula1>
            <xm:f>Dropdown!$M$6:$M$18</xm:f>
          </x14:formula1>
          <xm:sqref>I9</xm:sqref>
        </x14:dataValidation>
        <x14:dataValidation type="list" allowBlank="1" showInputMessage="1" showErrorMessage="1" xr:uid="{F6C716C9-206D-4DF5-852E-A026E2F56735}">
          <x14:formula1>
            <xm:f>Dropdown!$G$31:$G$40</xm:f>
          </x14:formula1>
          <xm:sqref>I15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5520-9F50-4463-89E6-6FC968BE5469}">
  <sheetPr>
    <pageSetUpPr fitToPage="1"/>
  </sheetPr>
  <dimension ref="A1:BJ115"/>
  <sheetViews>
    <sheetView view="pageBreakPreview" zoomScaleNormal="115" zoomScaleSheetLayoutView="100" workbookViewId="0">
      <selection activeCell="O43" sqref="O43"/>
    </sheetView>
  </sheetViews>
  <sheetFormatPr defaultRowHeight="15" x14ac:dyDescent="0.25"/>
  <cols>
    <col min="1" max="1" width="4.140625" style="2" customWidth="1"/>
    <col min="3" max="3" width="9.140625" customWidth="1"/>
    <col min="4" max="4" width="9.42578125" customWidth="1"/>
    <col min="12" max="12" width="9.42578125" customWidth="1"/>
    <col min="13" max="13" width="10.140625" customWidth="1"/>
    <col min="14" max="14" width="3.42578125" customWidth="1"/>
    <col min="15" max="15" width="20.5703125" customWidth="1"/>
  </cols>
  <sheetData>
    <row r="1" spans="2:62" s="2" customFormat="1" x14ac:dyDescent="0.25"/>
    <row r="2" spans="2:62" x14ac:dyDescent="0.25"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2:62" ht="28.5" x14ac:dyDescent="0.45">
      <c r="B3" s="6"/>
      <c r="C3" s="2"/>
      <c r="D3" s="2"/>
      <c r="E3" s="2"/>
      <c r="F3" s="2"/>
      <c r="G3" s="68" t="str">
        <f>Flyer!G3</f>
        <v>Teamkledij 2023-2024</v>
      </c>
      <c r="H3" s="2"/>
      <c r="I3" s="2"/>
      <c r="J3" s="2"/>
      <c r="K3" s="2"/>
      <c r="L3" s="2"/>
      <c r="M3" s="7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2:62" x14ac:dyDescent="0.25">
      <c r="B4" s="6"/>
      <c r="C4" s="2"/>
      <c r="D4" s="2"/>
      <c r="E4" s="2"/>
      <c r="F4" s="2"/>
      <c r="G4" s="2"/>
      <c r="H4" s="2"/>
      <c r="I4" s="2"/>
      <c r="J4" s="2"/>
      <c r="M4" s="6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2:62" ht="18.75" x14ac:dyDescent="0.3">
      <c r="B5" s="6"/>
      <c r="C5" s="2"/>
      <c r="D5" s="2"/>
      <c r="E5" s="183" t="str">
        <f>Flyer!E5</f>
        <v>Bestellen vóór 1 november = levering voor Kerst</v>
      </c>
      <c r="F5" s="183"/>
      <c r="G5" s="183"/>
      <c r="H5" s="183"/>
      <c r="I5" s="183"/>
      <c r="J5" s="183"/>
      <c r="K5" s="183"/>
      <c r="L5" s="183"/>
      <c r="M5" s="18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2:62" x14ac:dyDescent="0.25">
      <c r="B6" s="6"/>
      <c r="C6" s="2"/>
      <c r="D6" s="2"/>
      <c r="E6" s="2"/>
      <c r="F6" s="2"/>
      <c r="G6" s="2"/>
      <c r="H6" s="2"/>
      <c r="I6" s="2"/>
      <c r="J6" s="2"/>
      <c r="K6" s="2"/>
      <c r="L6" s="2"/>
      <c r="M6" s="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2:62" x14ac:dyDescent="0.25">
      <c r="B7" s="25"/>
      <c r="C7" s="26"/>
      <c r="D7" s="26"/>
      <c r="E7" s="185" t="s">
        <v>1</v>
      </c>
      <c r="F7" s="185"/>
      <c r="G7" s="185"/>
      <c r="H7" s="185"/>
      <c r="I7" s="185"/>
      <c r="J7" s="185"/>
      <c r="K7" s="26"/>
      <c r="L7" s="2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2:62" x14ac:dyDescent="0.25">
      <c r="B8" s="3"/>
      <c r="C8" s="4"/>
      <c r="D8" s="4"/>
      <c r="E8" s="3"/>
      <c r="F8" s="4"/>
      <c r="G8" s="5"/>
      <c r="H8" s="4"/>
      <c r="I8" s="4"/>
      <c r="J8" s="4"/>
      <c r="K8" s="3"/>
      <c r="L8" s="4"/>
      <c r="M8" s="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2:62" x14ac:dyDescent="0.25">
      <c r="B9" s="6"/>
      <c r="C9" s="2"/>
      <c r="D9" s="2"/>
      <c r="E9" s="6"/>
      <c r="F9" s="2"/>
      <c r="G9" s="7"/>
      <c r="H9" s="2"/>
      <c r="I9" s="2"/>
      <c r="J9" s="2"/>
      <c r="K9" s="6"/>
      <c r="L9" s="2"/>
      <c r="M9" s="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2:62" x14ac:dyDescent="0.25">
      <c r="B10" s="6"/>
      <c r="C10" s="2"/>
      <c r="D10" s="2"/>
      <c r="E10" s="6"/>
      <c r="F10" s="2"/>
      <c r="G10" s="7"/>
      <c r="H10" s="2"/>
      <c r="I10" s="2"/>
      <c r="J10" s="2"/>
      <c r="K10" s="6"/>
      <c r="L10" s="2"/>
      <c r="M10" s="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2:62" x14ac:dyDescent="0.25">
      <c r="B11" s="6"/>
      <c r="C11" s="2"/>
      <c r="D11" s="2"/>
      <c r="E11" s="6"/>
      <c r="F11" s="2"/>
      <c r="G11" s="7"/>
      <c r="H11" s="2"/>
      <c r="I11" s="2"/>
      <c r="J11" s="2"/>
      <c r="K11" s="6"/>
      <c r="L11" s="2"/>
      <c r="M11" s="7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2:62" x14ac:dyDescent="0.25">
      <c r="B12" s="6"/>
      <c r="C12" s="2"/>
      <c r="D12" s="2"/>
      <c r="E12" s="6"/>
      <c r="F12" s="2"/>
      <c r="G12" s="7"/>
      <c r="H12" s="2"/>
      <c r="I12" s="2"/>
      <c r="J12" s="2"/>
      <c r="K12" s="6"/>
      <c r="L12" s="2"/>
      <c r="M12" s="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2:62" x14ac:dyDescent="0.25">
      <c r="B13" s="6"/>
      <c r="C13" s="2"/>
      <c r="D13" s="2"/>
      <c r="E13" s="6"/>
      <c r="F13" s="2"/>
      <c r="G13" s="7"/>
      <c r="H13" s="2"/>
      <c r="I13" s="2"/>
      <c r="J13" s="2"/>
      <c r="K13" s="6"/>
      <c r="L13" s="2"/>
      <c r="M13" s="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2:62" x14ac:dyDescent="0.25">
      <c r="B14" s="6"/>
      <c r="C14" s="2"/>
      <c r="D14" s="2"/>
      <c r="E14" s="6"/>
      <c r="F14" s="2"/>
      <c r="G14" s="7"/>
      <c r="H14" s="2"/>
      <c r="I14" s="2"/>
      <c r="J14" s="2"/>
      <c r="K14" s="6"/>
      <c r="L14" s="2"/>
      <c r="M14" s="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2:62" x14ac:dyDescent="0.25">
      <c r="B15" s="6"/>
      <c r="C15" s="2"/>
      <c r="D15" s="2"/>
      <c r="E15" s="6"/>
      <c r="F15" s="2"/>
      <c r="G15" s="7"/>
      <c r="H15" s="2"/>
      <c r="I15" s="2"/>
      <c r="J15" s="2"/>
      <c r="K15" s="6"/>
      <c r="L15" s="2"/>
      <c r="M15" s="7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2:62" ht="18.75" x14ac:dyDescent="0.3">
      <c r="B16" s="189"/>
      <c r="C16" s="190"/>
      <c r="D16" s="191"/>
      <c r="E16" s="189"/>
      <c r="F16" s="190"/>
      <c r="G16" s="191"/>
      <c r="H16" s="189"/>
      <c r="I16" s="190"/>
      <c r="J16" s="191"/>
      <c r="K16" s="189"/>
      <c r="L16" s="190"/>
      <c r="M16" s="19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2:62" x14ac:dyDescent="0.25">
      <c r="B17" s="186"/>
      <c r="C17" s="187"/>
      <c r="D17" s="188"/>
      <c r="E17" s="186"/>
      <c r="F17" s="187"/>
      <c r="G17" s="188"/>
      <c r="H17" s="186"/>
      <c r="I17" s="187"/>
      <c r="J17" s="188"/>
      <c r="K17" s="186"/>
      <c r="L17" s="187"/>
      <c r="M17" s="188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2:62" x14ac:dyDescent="0.25">
      <c r="B18" s="8"/>
      <c r="C18" s="9"/>
      <c r="D18" s="127"/>
      <c r="E18" s="8"/>
      <c r="F18" s="9"/>
      <c r="G18" s="127"/>
      <c r="H18" s="8"/>
      <c r="I18" s="9"/>
      <c r="J18" s="127"/>
      <c r="K18" s="8"/>
      <c r="L18" s="9"/>
      <c r="M18" s="129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2:62" ht="18.75" x14ac:dyDescent="0.3">
      <c r="B19" s="189" t="s">
        <v>2</v>
      </c>
      <c r="C19" s="190"/>
      <c r="D19" s="191"/>
      <c r="E19" s="189" t="s">
        <v>3</v>
      </c>
      <c r="F19" s="190"/>
      <c r="G19" s="191"/>
      <c r="H19" s="189" t="s">
        <v>4</v>
      </c>
      <c r="I19" s="190"/>
      <c r="J19" s="191"/>
      <c r="K19" s="189" t="s">
        <v>5</v>
      </c>
      <c r="L19" s="190"/>
      <c r="M19" s="19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2:62" x14ac:dyDescent="0.25">
      <c r="B20" s="186" t="s">
        <v>6</v>
      </c>
      <c r="C20" s="187"/>
      <c r="D20" s="188"/>
      <c r="E20" s="186" t="s">
        <v>7</v>
      </c>
      <c r="F20" s="187"/>
      <c r="G20" s="188"/>
      <c r="H20" s="186" t="s">
        <v>8</v>
      </c>
      <c r="I20" s="187"/>
      <c r="J20" s="188"/>
      <c r="K20" s="186" t="s">
        <v>9</v>
      </c>
      <c r="L20" s="187"/>
      <c r="M20" s="188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2:62" x14ac:dyDescent="0.25">
      <c r="B21" s="3"/>
      <c r="C21" s="4"/>
      <c r="D21" s="5"/>
      <c r="E21" s="3"/>
      <c r="F21" s="4"/>
      <c r="G21" s="5"/>
      <c r="H21" s="3"/>
      <c r="I21" s="4"/>
      <c r="J21" s="5"/>
      <c r="K21" s="3"/>
      <c r="L21" s="4"/>
      <c r="M21" s="5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2:62" x14ac:dyDescent="0.25">
      <c r="B22" s="6"/>
      <c r="C22" s="2"/>
      <c r="D22" s="7"/>
      <c r="E22" s="6"/>
      <c r="F22" s="2"/>
      <c r="G22" s="7"/>
      <c r="H22" s="6"/>
      <c r="I22" s="2"/>
      <c r="J22" s="7"/>
      <c r="K22" s="6"/>
      <c r="L22" s="2"/>
      <c r="M22" s="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</row>
    <row r="23" spans="2:62" x14ac:dyDescent="0.25">
      <c r="B23" s="6"/>
      <c r="C23" s="2"/>
      <c r="D23" s="7"/>
      <c r="E23" s="6"/>
      <c r="F23" s="2"/>
      <c r="G23" s="7"/>
      <c r="H23" s="6"/>
      <c r="I23" s="2"/>
      <c r="J23" s="7"/>
      <c r="K23" s="6"/>
      <c r="L23" s="2"/>
      <c r="M23" s="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2:62" x14ac:dyDescent="0.25">
      <c r="B24" s="6"/>
      <c r="C24" s="2"/>
      <c r="D24" s="7"/>
      <c r="E24" s="6"/>
      <c r="F24" s="2"/>
      <c r="G24" s="7"/>
      <c r="H24" s="6"/>
      <c r="I24" s="2"/>
      <c r="J24" s="7"/>
      <c r="K24" s="6"/>
      <c r="L24" s="2"/>
      <c r="M24" s="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2:62" x14ac:dyDescent="0.25">
      <c r="B25" s="6"/>
      <c r="C25" s="2"/>
      <c r="D25" s="7"/>
      <c r="E25" s="6"/>
      <c r="F25" s="76"/>
      <c r="G25" s="7"/>
      <c r="H25" s="6"/>
      <c r="I25" s="2"/>
      <c r="J25" s="7"/>
      <c r="K25" s="6"/>
      <c r="L25" s="2"/>
      <c r="M25" s="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2:62" x14ac:dyDescent="0.25">
      <c r="B26" s="6"/>
      <c r="C26" s="2"/>
      <c r="D26" s="7"/>
      <c r="E26" s="6"/>
      <c r="F26" s="2"/>
      <c r="G26" s="7"/>
      <c r="H26" s="6"/>
      <c r="I26" s="2"/>
      <c r="J26" s="7"/>
      <c r="K26" s="6"/>
      <c r="L26" s="2"/>
      <c r="M26" s="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2:62" x14ac:dyDescent="0.25">
      <c r="B27" s="6"/>
      <c r="C27" s="2"/>
      <c r="D27" s="7"/>
      <c r="E27" s="6"/>
      <c r="F27" s="2"/>
      <c r="G27" s="7"/>
      <c r="H27" s="6"/>
      <c r="I27" s="2"/>
      <c r="J27" s="7"/>
      <c r="K27" s="6"/>
      <c r="L27" s="2"/>
      <c r="M27" s="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2:62" x14ac:dyDescent="0.25">
      <c r="B28" s="6"/>
      <c r="C28" s="2"/>
      <c r="D28" s="7"/>
      <c r="E28" s="6"/>
      <c r="F28" s="2"/>
      <c r="G28" s="7"/>
      <c r="H28" s="6"/>
      <c r="I28" s="2"/>
      <c r="J28" s="7"/>
      <c r="K28" s="6"/>
      <c r="L28" s="2"/>
      <c r="M28" s="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2:62" ht="18.75" x14ac:dyDescent="0.3">
      <c r="B29" s="189"/>
      <c r="C29" s="190"/>
      <c r="D29" s="191"/>
      <c r="E29" s="189"/>
      <c r="F29" s="190"/>
      <c r="G29" s="191"/>
      <c r="H29" s="189"/>
      <c r="I29" s="190"/>
      <c r="J29" s="191"/>
      <c r="K29" s="189"/>
      <c r="L29" s="190"/>
      <c r="M29" s="19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2:62" x14ac:dyDescent="0.25">
      <c r="B30" s="186"/>
      <c r="C30" s="187"/>
      <c r="D30" s="188"/>
      <c r="E30" s="186"/>
      <c r="F30" s="187"/>
      <c r="G30" s="188"/>
      <c r="H30" s="186"/>
      <c r="I30" s="187"/>
      <c r="J30" s="188"/>
      <c r="K30" s="186"/>
      <c r="L30" s="187"/>
      <c r="M30" s="188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2:62" x14ac:dyDescent="0.25">
      <c r="B31" s="8"/>
      <c r="C31" s="9"/>
      <c r="D31" s="129"/>
      <c r="E31" s="10"/>
      <c r="F31" s="9"/>
      <c r="G31" s="129"/>
      <c r="H31" s="10"/>
      <c r="I31" s="9"/>
      <c r="J31" s="129"/>
      <c r="K31" s="186"/>
      <c r="L31" s="187"/>
      <c r="M31" s="188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2:62" ht="18.75" x14ac:dyDescent="0.3">
      <c r="B32" s="189" t="s">
        <v>14</v>
      </c>
      <c r="C32" s="190"/>
      <c r="D32" s="191"/>
      <c r="E32" s="189" t="s">
        <v>15</v>
      </c>
      <c r="F32" s="190"/>
      <c r="G32" s="191"/>
      <c r="H32" s="189" t="s">
        <v>16</v>
      </c>
      <c r="I32" s="190"/>
      <c r="J32" s="191"/>
      <c r="K32" s="189" t="s">
        <v>17</v>
      </c>
      <c r="L32" s="190"/>
      <c r="M32" s="19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2:62" x14ac:dyDescent="0.25">
      <c r="B33" s="186" t="s">
        <v>18</v>
      </c>
      <c r="C33" s="187"/>
      <c r="D33" s="188"/>
      <c r="E33" s="186" t="s">
        <v>19</v>
      </c>
      <c r="F33" s="187"/>
      <c r="G33" s="188"/>
      <c r="H33" s="186" t="s">
        <v>19</v>
      </c>
      <c r="I33" s="187"/>
      <c r="J33" s="188"/>
      <c r="K33" s="186" t="s">
        <v>95</v>
      </c>
      <c r="L33" s="187"/>
      <c r="M33" s="188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2:62" ht="18.75" x14ac:dyDescent="0.3">
      <c r="B34" s="3"/>
      <c r="C34" s="4"/>
      <c r="D34" s="4"/>
      <c r="E34" s="193"/>
      <c r="F34" s="193"/>
      <c r="G34" s="194"/>
      <c r="H34" s="3"/>
      <c r="I34" s="4"/>
      <c r="J34" s="4"/>
      <c r="K34" s="193"/>
      <c r="L34" s="193"/>
      <c r="M34" s="19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2:62" ht="18.75" x14ac:dyDescent="0.3">
      <c r="B35" s="6"/>
      <c r="C35" s="2"/>
      <c r="D35" s="190"/>
      <c r="E35" s="190"/>
      <c r="F35" s="190"/>
      <c r="G35" s="191"/>
      <c r="H35" s="6"/>
      <c r="I35" s="2"/>
      <c r="J35" s="190"/>
      <c r="K35" s="190"/>
      <c r="L35" s="190"/>
      <c r="M35" s="19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2:62" x14ac:dyDescent="0.25">
      <c r="B36" s="6"/>
      <c r="C36" s="2"/>
      <c r="D36" s="187"/>
      <c r="E36" s="187"/>
      <c r="F36" s="187"/>
      <c r="G36" s="188"/>
      <c r="H36" s="6"/>
      <c r="I36" s="2"/>
      <c r="J36" s="187"/>
      <c r="K36" s="187"/>
      <c r="L36" s="187"/>
      <c r="M36" s="188"/>
      <c r="N36" s="10"/>
      <c r="O36" s="9"/>
      <c r="P36" s="1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</row>
    <row r="37" spans="2:62" x14ac:dyDescent="0.25">
      <c r="B37" s="6"/>
      <c r="C37" s="2"/>
      <c r="D37" s="187"/>
      <c r="E37" s="187"/>
      <c r="F37" s="187"/>
      <c r="G37" s="188"/>
      <c r="H37" s="6"/>
      <c r="I37" s="2"/>
      <c r="J37" s="2"/>
      <c r="K37" s="2"/>
      <c r="L37" s="2"/>
      <c r="M37" s="7"/>
      <c r="N37" s="10"/>
      <c r="O37" s="9"/>
      <c r="P37" s="1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</row>
    <row r="38" spans="2:62" ht="18.75" x14ac:dyDescent="0.3">
      <c r="B38" s="6"/>
      <c r="C38" s="2"/>
      <c r="D38" s="190" t="s">
        <v>24</v>
      </c>
      <c r="E38" s="190"/>
      <c r="F38" s="190"/>
      <c r="G38" s="191"/>
      <c r="H38" s="6"/>
      <c r="I38" s="2"/>
      <c r="J38" s="134"/>
      <c r="K38" s="190" t="s">
        <v>25</v>
      </c>
      <c r="L38" s="190"/>
      <c r="M38" s="191"/>
      <c r="N38" s="10"/>
      <c r="O38" s="9"/>
      <c r="P38" s="1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</row>
    <row r="39" spans="2:62" x14ac:dyDescent="0.25">
      <c r="B39" s="6"/>
      <c r="C39" s="2"/>
      <c r="D39" s="187" t="s">
        <v>9</v>
      </c>
      <c r="E39" s="187"/>
      <c r="F39" s="187"/>
      <c r="G39" s="188"/>
      <c r="H39" s="6"/>
      <c r="I39" s="2"/>
      <c r="J39" s="135"/>
      <c r="K39" s="187" t="s">
        <v>26</v>
      </c>
      <c r="L39" s="187"/>
      <c r="M39" s="188"/>
      <c r="N39" s="10"/>
      <c r="O39" s="9"/>
      <c r="P39" s="1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</row>
    <row r="40" spans="2:62" x14ac:dyDescent="0.25">
      <c r="B40" s="6"/>
      <c r="C40" s="2"/>
      <c r="D40" s="187"/>
      <c r="E40" s="187"/>
      <c r="F40" s="187"/>
      <c r="G40" s="188"/>
      <c r="H40" s="6"/>
      <c r="I40" s="2"/>
      <c r="J40" s="2"/>
      <c r="K40" s="10"/>
      <c r="L40" s="9"/>
      <c r="M40" s="129"/>
      <c r="N40" s="10"/>
      <c r="O40" s="9"/>
      <c r="P40" s="1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2:62" x14ac:dyDescent="0.25">
      <c r="B41" s="6"/>
      <c r="C41" s="2"/>
      <c r="D41" s="76"/>
      <c r="E41" s="76"/>
      <c r="F41" s="9"/>
      <c r="G41" s="19"/>
      <c r="H41" s="6"/>
      <c r="I41" s="2"/>
      <c r="J41" s="76"/>
      <c r="K41" s="76"/>
      <c r="L41" s="9"/>
      <c r="M41" s="18"/>
      <c r="N41" s="10"/>
      <c r="O41" s="9"/>
      <c r="P41" s="19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</row>
    <row r="42" spans="2:62" x14ac:dyDescent="0.25">
      <c r="B42" s="3"/>
      <c r="C42" s="4"/>
      <c r="D42" s="4"/>
      <c r="E42" s="3"/>
      <c r="F42" s="4"/>
      <c r="G42" s="4"/>
      <c r="H42" s="4"/>
      <c r="I42" s="4"/>
      <c r="J42" s="4"/>
      <c r="K42" s="3"/>
      <c r="L42" s="4"/>
      <c r="M42" s="5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2:62" x14ac:dyDescent="0.25">
      <c r="B43" s="6"/>
      <c r="C43" s="2"/>
      <c r="D43" s="2"/>
      <c r="E43" s="6"/>
      <c r="F43" s="2"/>
      <c r="G43" s="2"/>
      <c r="H43" s="2"/>
      <c r="I43" s="2"/>
      <c r="J43" s="2"/>
      <c r="K43" s="6"/>
      <c r="L43" s="2"/>
      <c r="M43" s="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2:62" x14ac:dyDescent="0.25">
      <c r="B44" s="6"/>
      <c r="C44" s="2"/>
      <c r="D44" s="2"/>
      <c r="E44" s="6"/>
      <c r="F44" s="2"/>
      <c r="G44" s="2"/>
      <c r="H44" s="2"/>
      <c r="I44" s="2"/>
      <c r="J44" s="2"/>
      <c r="K44" s="6"/>
      <c r="L44" s="2"/>
      <c r="M44" s="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2:62" x14ac:dyDescent="0.25">
      <c r="B45" s="6"/>
      <c r="C45" s="2"/>
      <c r="D45" s="2"/>
      <c r="E45" s="6"/>
      <c r="F45" s="2"/>
      <c r="G45" s="2"/>
      <c r="H45" s="2"/>
      <c r="I45" s="2"/>
      <c r="J45" s="2"/>
      <c r="K45" s="6"/>
      <c r="L45" s="2"/>
      <c r="M45" s="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2:62" x14ac:dyDescent="0.25">
      <c r="B46" s="6"/>
      <c r="C46" s="2"/>
      <c r="D46" s="2"/>
      <c r="E46" s="6"/>
      <c r="F46" s="2"/>
      <c r="G46" s="2"/>
      <c r="H46" s="2"/>
      <c r="I46" s="2"/>
      <c r="J46" s="2"/>
      <c r="K46" s="6"/>
      <c r="L46" s="2"/>
      <c r="M46" s="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2:62" x14ac:dyDescent="0.25">
      <c r="B47" s="6"/>
      <c r="C47" s="2"/>
      <c r="D47" s="2"/>
      <c r="E47" s="6"/>
      <c r="F47" s="2"/>
      <c r="G47" s="2"/>
      <c r="H47" s="2"/>
      <c r="I47" s="2"/>
      <c r="J47" s="2"/>
      <c r="K47" s="6"/>
      <c r="L47" s="2"/>
      <c r="M47" s="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2:62" x14ac:dyDescent="0.25">
      <c r="B48" s="6"/>
      <c r="C48" s="2"/>
      <c r="D48" s="2"/>
      <c r="E48" s="75"/>
      <c r="F48" s="2"/>
      <c r="G48" s="2"/>
      <c r="H48" s="2"/>
      <c r="I48" s="2"/>
      <c r="J48" s="2"/>
      <c r="K48" s="6"/>
      <c r="L48" s="2"/>
      <c r="M48" s="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2:62" x14ac:dyDescent="0.25">
      <c r="B49" s="6"/>
      <c r="C49" s="2"/>
      <c r="D49" s="2"/>
      <c r="E49" s="75"/>
      <c r="F49" s="2"/>
      <c r="G49" s="2"/>
      <c r="H49" s="2"/>
      <c r="I49" s="2"/>
      <c r="J49" s="2"/>
      <c r="K49" s="6"/>
      <c r="L49" s="2"/>
      <c r="M49" s="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2:62" x14ac:dyDescent="0.25">
      <c r="B50" s="6"/>
      <c r="C50" s="2"/>
      <c r="D50" s="2"/>
      <c r="E50" s="75"/>
      <c r="F50" s="2"/>
      <c r="G50" s="2"/>
      <c r="H50" s="2"/>
      <c r="I50" s="2"/>
      <c r="J50" s="2"/>
      <c r="K50" s="6"/>
      <c r="L50" s="2"/>
      <c r="M50" s="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2:62" ht="18.75" x14ac:dyDescent="0.3">
      <c r="B51" s="189"/>
      <c r="C51" s="190"/>
      <c r="D51" s="190"/>
      <c r="E51" s="189"/>
      <c r="F51" s="190"/>
      <c r="G51" s="190"/>
      <c r="H51" s="190"/>
      <c r="I51" s="190"/>
      <c r="J51" s="191"/>
      <c r="K51" s="189"/>
      <c r="L51" s="190"/>
      <c r="M51" s="191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2:62" x14ac:dyDescent="0.25">
      <c r="B52" s="186"/>
      <c r="C52" s="187"/>
      <c r="D52" s="187"/>
      <c r="E52" s="186"/>
      <c r="F52" s="187"/>
      <c r="G52" s="187"/>
      <c r="H52" s="187"/>
      <c r="I52" s="187"/>
      <c r="J52" s="188"/>
      <c r="K52" s="186"/>
      <c r="L52" s="187"/>
      <c r="M52" s="188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2:62" x14ac:dyDescent="0.25">
      <c r="B53" s="15"/>
      <c r="C53" s="16"/>
      <c r="D53" s="131"/>
      <c r="E53" s="15"/>
      <c r="F53" s="16"/>
      <c r="G53" s="16"/>
      <c r="H53" s="131"/>
      <c r="I53" s="16"/>
      <c r="J53" s="71"/>
      <c r="K53" s="15"/>
      <c r="L53" s="16"/>
      <c r="M53" s="133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2:62" ht="18.75" x14ac:dyDescent="0.3">
      <c r="B54" s="189" t="s">
        <v>27</v>
      </c>
      <c r="C54" s="190"/>
      <c r="D54" s="190"/>
      <c r="E54" s="189" t="s">
        <v>28</v>
      </c>
      <c r="F54" s="190"/>
      <c r="G54" s="190"/>
      <c r="H54" s="190"/>
      <c r="I54" s="190"/>
      <c r="J54" s="191"/>
      <c r="K54" s="189" t="s">
        <v>29</v>
      </c>
      <c r="L54" s="190"/>
      <c r="M54" s="191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2:62" x14ac:dyDescent="0.25">
      <c r="B55" s="195" t="s">
        <v>30</v>
      </c>
      <c r="C55" s="196"/>
      <c r="D55" s="197"/>
      <c r="E55" s="195" t="s">
        <v>30</v>
      </c>
      <c r="F55" s="196"/>
      <c r="G55" s="196"/>
      <c r="H55" s="196"/>
      <c r="I55" s="196"/>
      <c r="J55" s="197"/>
      <c r="K55" s="195" t="s">
        <v>31</v>
      </c>
      <c r="L55" s="196"/>
      <c r="M55" s="19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2:62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2:62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2:62" x14ac:dyDescent="0.2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2:62" x14ac:dyDescent="0.2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2:62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2:62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2:62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2:62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2:62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2:54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2:54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2:54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2:54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2:54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2:54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2:54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2:54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2:54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2:54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2:54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2:54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2:54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2:54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2:54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2:54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2:54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2:54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2:54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2:54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2:54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2:54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2:54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2:54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2:54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2:54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2:54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2:54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2:54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2:54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2:54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2:54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2:54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2:54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2:54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2:54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2:54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2:54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2:54" x14ac:dyDescent="0.25">
      <c r="B103" s="2"/>
      <c r="C103" s="2"/>
      <c r="D103" s="2"/>
    </row>
    <row r="104" spans="2:54" x14ac:dyDescent="0.25">
      <c r="B104" s="2"/>
      <c r="C104" s="2"/>
      <c r="D104" s="2"/>
    </row>
    <row r="105" spans="2:54" x14ac:dyDescent="0.25">
      <c r="B105" s="2"/>
      <c r="C105" s="2"/>
      <c r="D105" s="2"/>
    </row>
    <row r="106" spans="2:54" x14ac:dyDescent="0.25">
      <c r="B106" s="2"/>
      <c r="C106" s="2"/>
      <c r="D106" s="2"/>
    </row>
    <row r="107" spans="2:54" x14ac:dyDescent="0.25">
      <c r="B107" s="2"/>
      <c r="C107" s="2"/>
      <c r="D107" s="2"/>
    </row>
    <row r="108" spans="2:54" x14ac:dyDescent="0.25">
      <c r="B108" s="2"/>
      <c r="C108" s="2"/>
      <c r="D108" s="2"/>
    </row>
    <row r="109" spans="2:54" x14ac:dyDescent="0.25">
      <c r="B109" s="2"/>
      <c r="C109" s="2"/>
      <c r="D109" s="2"/>
    </row>
    <row r="110" spans="2:54" x14ac:dyDescent="0.25">
      <c r="B110" s="2"/>
      <c r="C110" s="2"/>
      <c r="D110" s="2"/>
    </row>
    <row r="111" spans="2:54" x14ac:dyDescent="0.25">
      <c r="B111" s="2"/>
      <c r="C111" s="2"/>
      <c r="D111" s="2"/>
    </row>
    <row r="112" spans="2:5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</sheetData>
  <mergeCells count="59">
    <mergeCell ref="K38:M38"/>
    <mergeCell ref="K39:M39"/>
    <mergeCell ref="B54:D54"/>
    <mergeCell ref="B55:D55"/>
    <mergeCell ref="E54:J54"/>
    <mergeCell ref="E55:J55"/>
    <mergeCell ref="K54:M54"/>
    <mergeCell ref="K55:M55"/>
    <mergeCell ref="B51:D51"/>
    <mergeCell ref="E51:J51"/>
    <mergeCell ref="K51:M51"/>
    <mergeCell ref="B52:D52"/>
    <mergeCell ref="E52:J52"/>
    <mergeCell ref="K52:M52"/>
    <mergeCell ref="D40:G40"/>
    <mergeCell ref="D39:G39"/>
    <mergeCell ref="B33:D33"/>
    <mergeCell ref="E32:G32"/>
    <mergeCell ref="E33:G33"/>
    <mergeCell ref="H32:J32"/>
    <mergeCell ref="H33:J33"/>
    <mergeCell ref="D38:G38"/>
    <mergeCell ref="B30:D30"/>
    <mergeCell ref="E30:G30"/>
    <mergeCell ref="H30:J30"/>
    <mergeCell ref="K30:M30"/>
    <mergeCell ref="K31:M31"/>
    <mergeCell ref="E34:G34"/>
    <mergeCell ref="K34:M34"/>
    <mergeCell ref="K32:M32"/>
    <mergeCell ref="K33:M33"/>
    <mergeCell ref="D35:G35"/>
    <mergeCell ref="J35:M35"/>
    <mergeCell ref="D36:G36"/>
    <mergeCell ref="J36:M36"/>
    <mergeCell ref="D37:G37"/>
    <mergeCell ref="B32:D32"/>
    <mergeCell ref="B17:D17"/>
    <mergeCell ref="E17:G17"/>
    <mergeCell ref="H17:J17"/>
    <mergeCell ref="K17:M17"/>
    <mergeCell ref="B29:D29"/>
    <mergeCell ref="E29:G29"/>
    <mergeCell ref="H29:J29"/>
    <mergeCell ref="K29:M29"/>
    <mergeCell ref="K19:M19"/>
    <mergeCell ref="K20:M20"/>
    <mergeCell ref="B19:D19"/>
    <mergeCell ref="B20:D20"/>
    <mergeCell ref="E19:G19"/>
    <mergeCell ref="E20:G20"/>
    <mergeCell ref="H19:J19"/>
    <mergeCell ref="H20:J20"/>
    <mergeCell ref="E5:M5"/>
    <mergeCell ref="E7:J7"/>
    <mergeCell ref="B16:D16"/>
    <mergeCell ref="E16:G16"/>
    <mergeCell ref="H16:J16"/>
    <mergeCell ref="K16:M16"/>
  </mergeCells>
  <pageMargins left="0.23622047244094491" right="0.23622047244094491" top="0" bottom="0.74803149606299213" header="0.31496062992125984" footer="0.31496062992125984"/>
  <pageSetup paperSize="9" scale="8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11F24-DBE5-4C8E-ACD8-DA6592C04857}">
  <sheetPr>
    <pageSetUpPr fitToPage="1"/>
  </sheetPr>
  <dimension ref="A1:BB435"/>
  <sheetViews>
    <sheetView tabSelected="1" topLeftCell="A7" zoomScaleNormal="100" workbookViewId="0">
      <selection activeCell="J14" sqref="J14"/>
    </sheetView>
  </sheetViews>
  <sheetFormatPr defaultRowHeight="15" x14ac:dyDescent="0.25"/>
  <cols>
    <col min="4" max="4" width="6.7109375" customWidth="1"/>
    <col min="5" max="5" width="14.5703125" customWidth="1"/>
    <col min="6" max="6" width="9.5703125" customWidth="1"/>
    <col min="7" max="7" width="8.85546875" customWidth="1"/>
    <col min="8" max="8" width="11.140625" customWidth="1"/>
    <col min="9" max="9" width="12.42578125" customWidth="1"/>
    <col min="10" max="10" width="11.140625" customWidth="1"/>
    <col min="12" max="12" width="9.5703125" customWidth="1"/>
    <col min="13" max="13" width="9.42578125" customWidth="1"/>
    <col min="14" max="14" width="9.28515625" customWidth="1"/>
    <col min="16" max="16" width="19.85546875" bestFit="1" customWidth="1"/>
  </cols>
  <sheetData>
    <row r="1" spans="1:54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</row>
    <row r="2" spans="1:54" ht="33" customHeight="1" x14ac:dyDescent="0.5">
      <c r="A2" s="2"/>
      <c r="B2" s="2"/>
      <c r="C2" s="2"/>
      <c r="D2" s="228" t="s">
        <v>41</v>
      </c>
      <c r="E2" s="228"/>
      <c r="F2" s="228"/>
      <c r="G2" s="228"/>
      <c r="H2" s="228"/>
      <c r="I2" s="228"/>
      <c r="J2" s="2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30" customHeight="1" x14ac:dyDescent="0.4">
      <c r="A3" s="2"/>
      <c r="B3" s="2"/>
      <c r="C3" s="2"/>
      <c r="D3" s="218" t="s">
        <v>265</v>
      </c>
      <c r="E3" s="218"/>
      <c r="F3" s="218"/>
      <c r="G3" s="218"/>
      <c r="H3" s="218"/>
      <c r="I3" s="218"/>
      <c r="J3" s="218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5" customHeight="1" x14ac:dyDescent="0.3">
      <c r="A4" s="2"/>
      <c r="B4" s="2"/>
      <c r="C4" s="2"/>
      <c r="D4" s="240" t="s">
        <v>0</v>
      </c>
      <c r="E4" s="240"/>
      <c r="F4" s="240"/>
      <c r="G4" s="240"/>
      <c r="H4" s="240"/>
      <c r="I4" s="240"/>
      <c r="J4" s="24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8.75" x14ac:dyDescent="0.3">
      <c r="A5" s="2"/>
      <c r="B5" s="2"/>
      <c r="C5" s="2"/>
      <c r="D5" s="241" t="s">
        <v>42</v>
      </c>
      <c r="E5" s="241"/>
      <c r="F5" s="241"/>
      <c r="G5" s="241"/>
      <c r="H5" s="241"/>
      <c r="I5" s="241"/>
      <c r="J5" s="241"/>
      <c r="K5" s="63"/>
      <c r="L5" s="2"/>
      <c r="M5" s="2"/>
      <c r="N5" s="2"/>
      <c r="O5" s="2"/>
      <c r="P5" s="98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5" customHeight="1" thickBot="1" x14ac:dyDescent="0.3">
      <c r="A6" s="2"/>
      <c r="B6" s="2"/>
      <c r="C6" s="2"/>
      <c r="D6" s="242"/>
      <c r="E6" s="242"/>
      <c r="F6" s="242"/>
      <c r="G6" s="242"/>
      <c r="H6" s="242"/>
      <c r="I6" s="242"/>
      <c r="J6" s="24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29.25" customHeight="1" thickBot="1" x14ac:dyDescent="0.35">
      <c r="A7" s="60" t="s">
        <v>43</v>
      </c>
      <c r="B7" s="243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5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29.25" customHeight="1" thickBot="1" x14ac:dyDescent="0.35">
      <c r="A8" s="59" t="s">
        <v>44</v>
      </c>
      <c r="B8" s="225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29.25" customHeight="1" thickBot="1" x14ac:dyDescent="0.35">
      <c r="A9" s="60" t="s">
        <v>275</v>
      </c>
      <c r="B9" s="225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5.75" thickBot="1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21.75" thickBot="1" x14ac:dyDescent="0.4">
      <c r="A11" s="198" t="s">
        <v>45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200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s="20" customFormat="1" ht="42.75" customHeight="1" thickBot="1" x14ac:dyDescent="0.35">
      <c r="A12" s="221" t="s">
        <v>46</v>
      </c>
      <c r="B12" s="222"/>
      <c r="C12" s="222"/>
      <c r="D12" s="222"/>
      <c r="E12" s="32" t="s">
        <v>47</v>
      </c>
      <c r="F12" s="27" t="s">
        <v>48</v>
      </c>
      <c r="G12" s="201" t="s">
        <v>49</v>
      </c>
      <c r="H12" s="202"/>
      <c r="I12" s="203"/>
      <c r="J12" s="33" t="s">
        <v>50</v>
      </c>
      <c r="K12" s="33" t="s">
        <v>51</v>
      </c>
      <c r="L12" s="33" t="s">
        <v>52</v>
      </c>
      <c r="M12" s="40" t="s">
        <v>53</v>
      </c>
      <c r="N12" s="34" t="s">
        <v>54</v>
      </c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</row>
    <row r="13" spans="1:54" ht="26.45" customHeight="1" x14ac:dyDescent="0.25">
      <c r="A13" s="223"/>
      <c r="B13" s="224"/>
      <c r="C13" s="224"/>
      <c r="D13" s="224"/>
      <c r="E13" s="35"/>
      <c r="F13" s="36"/>
      <c r="G13" s="204" t="s">
        <v>55</v>
      </c>
      <c r="H13" s="205"/>
      <c r="I13" s="37" t="s">
        <v>56</v>
      </c>
      <c r="J13" s="37" t="s">
        <v>57</v>
      </c>
      <c r="K13" s="37" t="s">
        <v>58</v>
      </c>
      <c r="L13" s="210" t="s">
        <v>59</v>
      </c>
      <c r="M13" s="211"/>
      <c r="N13" s="21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22.5" customHeight="1" x14ac:dyDescent="0.25">
      <c r="A14" s="208" t="s">
        <v>60</v>
      </c>
      <c r="B14" s="209"/>
      <c r="C14" s="209"/>
      <c r="D14" s="209"/>
      <c r="E14" s="21" t="s">
        <v>61</v>
      </c>
      <c r="F14" s="30">
        <v>9321</v>
      </c>
      <c r="G14" s="206"/>
      <c r="H14" s="207"/>
      <c r="I14" s="64"/>
      <c r="J14" s="64"/>
      <c r="K14" s="64"/>
      <c r="L14" s="31" t="e">
        <f>VLOOKUP(J14,Dropdown!F1:L18,2,FALSE)</f>
        <v>#N/A</v>
      </c>
      <c r="M14" s="39">
        <f>IF(ISBLANK(G14),0,5)</f>
        <v>0</v>
      </c>
      <c r="N14" s="24" t="e">
        <f>K14*(L14+M14)</f>
        <v>#N/A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22.5" customHeight="1" x14ac:dyDescent="0.25">
      <c r="A15" s="208" t="s">
        <v>63</v>
      </c>
      <c r="B15" s="209"/>
      <c r="C15" s="209"/>
      <c r="D15" s="209"/>
      <c r="E15" s="21" t="s">
        <v>61</v>
      </c>
      <c r="F15" s="30">
        <v>6821</v>
      </c>
      <c r="G15" s="206"/>
      <c r="H15" s="207"/>
      <c r="I15" s="64"/>
      <c r="J15" s="64"/>
      <c r="K15" s="64"/>
      <c r="L15" s="31" t="e">
        <f>VLOOKUP(J15,Dropdown!F1:L18,4,FALSE)</f>
        <v>#N/A</v>
      </c>
      <c r="M15" s="39">
        <f>IF(ISBLANK(G15),0,5)</f>
        <v>0</v>
      </c>
      <c r="N15" s="24" t="e">
        <f t="shared" ref="N15:N30" si="0">K15*(L15+M15)</f>
        <v>#N/A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22.5" customHeight="1" x14ac:dyDescent="0.25">
      <c r="A16" s="208" t="s">
        <v>112</v>
      </c>
      <c r="B16" s="209"/>
      <c r="C16" s="209"/>
      <c r="D16" s="209"/>
      <c r="E16" s="21" t="s">
        <v>61</v>
      </c>
      <c r="F16" s="30">
        <v>9821</v>
      </c>
      <c r="G16" s="73"/>
      <c r="H16" s="74"/>
      <c r="I16" s="64"/>
      <c r="J16" s="64"/>
      <c r="K16" s="64"/>
      <c r="L16" s="31" t="e">
        <f>VLOOKUP(J16,Dropdown!F2:L19,4,FALSE)</f>
        <v>#N/A</v>
      </c>
      <c r="M16" s="39"/>
      <c r="N16" s="24" t="e">
        <f t="shared" si="0"/>
        <v>#N/A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22.5" customHeight="1" x14ac:dyDescent="0.25">
      <c r="A17" s="208" t="s">
        <v>64</v>
      </c>
      <c r="B17" s="209"/>
      <c r="C17" s="209"/>
      <c r="D17" s="209"/>
      <c r="E17" s="21" t="s">
        <v>61</v>
      </c>
      <c r="F17" s="30">
        <v>4221</v>
      </c>
      <c r="G17" s="206"/>
      <c r="H17" s="207"/>
      <c r="I17" s="64"/>
      <c r="J17" s="64"/>
      <c r="K17" s="64"/>
      <c r="L17" s="31" t="e">
        <f>VLOOKUP(J17,Dropdown!K1:L18,2,FALSE)</f>
        <v>#N/A</v>
      </c>
      <c r="M17" s="39">
        <f>IF(ISBLANK(G17),0,5)</f>
        <v>0</v>
      </c>
      <c r="N17" s="24" t="e">
        <f t="shared" si="0"/>
        <v>#N/A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22.5" customHeight="1" x14ac:dyDescent="0.25">
      <c r="A18" s="208" t="s">
        <v>65</v>
      </c>
      <c r="B18" s="209"/>
      <c r="C18" s="209"/>
      <c r="D18" s="209"/>
      <c r="E18" s="21" t="s">
        <v>61</v>
      </c>
      <c r="F18" s="30">
        <v>6121</v>
      </c>
      <c r="G18" s="73"/>
      <c r="H18" s="74"/>
      <c r="I18" s="64"/>
      <c r="J18" s="64"/>
      <c r="K18" s="64"/>
      <c r="L18" s="31" t="e">
        <f>VLOOKUP(J18,Dropdown!M1:N18,2,FALSE)</f>
        <v>#N/A</v>
      </c>
      <c r="M18" s="39"/>
      <c r="N18" s="24" t="e">
        <f t="shared" si="0"/>
        <v>#N/A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22.5" customHeight="1" x14ac:dyDescent="0.25">
      <c r="A19" s="208" t="s">
        <v>66</v>
      </c>
      <c r="B19" s="209"/>
      <c r="C19" s="209"/>
      <c r="D19" s="209"/>
      <c r="E19" s="21" t="s">
        <v>61</v>
      </c>
      <c r="F19" s="30">
        <v>6321</v>
      </c>
      <c r="G19" s="206"/>
      <c r="H19" s="207"/>
      <c r="I19" s="64"/>
      <c r="J19" s="64"/>
      <c r="K19" s="64"/>
      <c r="L19" s="31" t="e">
        <f>VLOOKUP(J19,Dropdown!O1:P14,2,FALSE)</f>
        <v>#N/A</v>
      </c>
      <c r="M19" s="39">
        <f>IF(ISBLANK(G19),0,5)</f>
        <v>0</v>
      </c>
      <c r="N19" s="24" t="e">
        <f t="shared" si="0"/>
        <v>#N/A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22.5" customHeight="1" x14ac:dyDescent="0.25">
      <c r="A20" s="208" t="s">
        <v>267</v>
      </c>
      <c r="B20" s="209"/>
      <c r="C20" s="209"/>
      <c r="D20" s="209"/>
      <c r="E20" s="21" t="s">
        <v>61</v>
      </c>
      <c r="F20" s="30">
        <v>9221</v>
      </c>
      <c r="G20" s="213" t="s">
        <v>68</v>
      </c>
      <c r="H20" s="214"/>
      <c r="I20" s="215"/>
      <c r="J20" s="64"/>
      <c r="K20" s="64"/>
      <c r="L20" s="31" t="e">
        <f>VLOOKUP(J20,Dropdown!E17:F47,2,FALSE)</f>
        <v>#N/A</v>
      </c>
      <c r="M20" s="41"/>
      <c r="N20" s="24" t="e">
        <f t="shared" si="0"/>
        <v>#N/A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22.5" customHeight="1" x14ac:dyDescent="0.25">
      <c r="A21" s="208" t="s">
        <v>266</v>
      </c>
      <c r="B21" s="209"/>
      <c r="C21" s="209"/>
      <c r="D21" s="209"/>
      <c r="E21" s="21" t="s">
        <v>61</v>
      </c>
      <c r="F21" s="30">
        <v>8421</v>
      </c>
      <c r="G21" s="213" t="s">
        <v>68</v>
      </c>
      <c r="H21" s="214"/>
      <c r="I21" s="215"/>
      <c r="J21" s="64"/>
      <c r="K21" s="64"/>
      <c r="L21" s="31" t="e">
        <f>VLOOKUP(J21,Dropdown!G29:H45,2,FALSE)</f>
        <v>#N/A</v>
      </c>
      <c r="M21" s="41"/>
      <c r="N21" s="24" t="e">
        <f t="shared" si="0"/>
        <v>#N/A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22.5" customHeight="1" x14ac:dyDescent="0.25">
      <c r="A22" s="208" t="s">
        <v>69</v>
      </c>
      <c r="B22" s="209"/>
      <c r="C22" s="209"/>
      <c r="D22" s="209"/>
      <c r="E22" s="21" t="s">
        <v>61</v>
      </c>
      <c r="F22" s="30">
        <v>4421</v>
      </c>
      <c r="G22" s="213" t="s">
        <v>68</v>
      </c>
      <c r="H22" s="214"/>
      <c r="I22" s="215"/>
      <c r="J22" s="64"/>
      <c r="K22" s="64"/>
      <c r="L22" s="31" t="e">
        <f>VLOOKUP(J22,Dropdown!A38:B49,2,FALSE)</f>
        <v>#N/A</v>
      </c>
      <c r="M22" s="41"/>
      <c r="N22" s="24" t="e">
        <f t="shared" si="0"/>
        <v>#N/A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22.5" customHeight="1" x14ac:dyDescent="0.25">
      <c r="A23" s="208" t="s">
        <v>70</v>
      </c>
      <c r="B23" s="209"/>
      <c r="C23" s="209"/>
      <c r="D23" s="209"/>
      <c r="E23" s="21" t="s">
        <v>61</v>
      </c>
      <c r="F23" s="30">
        <v>4402</v>
      </c>
      <c r="G23" s="213" t="s">
        <v>68</v>
      </c>
      <c r="H23" s="214"/>
      <c r="I23" s="215"/>
      <c r="J23" s="64"/>
      <c r="K23" s="64"/>
      <c r="L23" s="31" t="e">
        <f>VLOOKUP(J23,Dropdown!A29:B37,2,FALSE)</f>
        <v>#N/A</v>
      </c>
      <c r="M23" s="41"/>
      <c r="N23" s="24" t="e">
        <f t="shared" si="0"/>
        <v>#N/A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x14ac:dyDescent="0.25">
      <c r="A24" s="219" t="s">
        <v>277</v>
      </c>
      <c r="B24" s="220"/>
      <c r="C24" s="220"/>
      <c r="D24" s="220"/>
      <c r="E24" s="29" t="e">
        <f>VLOOKUP(A24,Dropdown!A2:E16,2,FALSE)</f>
        <v>#N/A</v>
      </c>
      <c r="F24" s="45" t="e">
        <f>VLOOKUP(A24,Dropdown!A2:E16,3,FALSE)</f>
        <v>#N/A</v>
      </c>
      <c r="G24" s="45"/>
      <c r="H24" s="45"/>
      <c r="I24" s="45"/>
      <c r="J24" s="45"/>
      <c r="K24" s="45"/>
      <c r="L24" s="45"/>
      <c r="M24" s="45"/>
      <c r="N24" s="24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x14ac:dyDescent="0.25">
      <c r="A25" s="216"/>
      <c r="B25" s="217"/>
      <c r="C25" s="217"/>
      <c r="D25" s="217"/>
      <c r="E25" s="21" t="e">
        <f>VLOOKUP(A25,Dropdown!A2:E16,2,FALSE)</f>
        <v>#N/A</v>
      </c>
      <c r="F25" s="30" t="e">
        <f>VLOOKUP(A25,Dropdown!A2:E16,3,FALSE)</f>
        <v>#N/A</v>
      </c>
      <c r="G25" s="206"/>
      <c r="H25" s="207"/>
      <c r="I25" s="64"/>
      <c r="J25" s="64"/>
      <c r="K25" s="64"/>
      <c r="L25" s="43" t="e">
        <f ca="1">VLOOKUP(A25&amp;J25,Dropdown!A98:E200,4,FALSE)</f>
        <v>#N/A</v>
      </c>
      <c r="M25" s="39">
        <f t="shared" ref="M25:M30" si="1">IF(ISBLANK(G25),0,5)</f>
        <v>0</v>
      </c>
      <c r="N25" s="24" t="e">
        <f t="shared" ca="1" si="0"/>
        <v>#N/A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x14ac:dyDescent="0.25">
      <c r="A26" s="216"/>
      <c r="B26" s="217"/>
      <c r="C26" s="217"/>
      <c r="D26" s="217"/>
      <c r="E26" s="21" t="e">
        <f>VLOOKUP(A26,Dropdown!A2:E16,2,FALSE)</f>
        <v>#N/A</v>
      </c>
      <c r="F26" s="30" t="e">
        <f>VLOOKUP(A26,Dropdown!A2:E16,3,FALSE)</f>
        <v>#N/A</v>
      </c>
      <c r="G26" s="206"/>
      <c r="H26" s="207"/>
      <c r="I26" s="64"/>
      <c r="J26" s="64"/>
      <c r="K26" s="64"/>
      <c r="L26" s="43" t="e">
        <f ca="1">VLOOKUP(A26&amp;J26,Dropdown!A99:E201,4,FALSE)</f>
        <v>#N/A</v>
      </c>
      <c r="M26" s="39">
        <f t="shared" si="1"/>
        <v>0</v>
      </c>
      <c r="N26" s="24" t="e">
        <f t="shared" ca="1" si="0"/>
        <v>#N/A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x14ac:dyDescent="0.25">
      <c r="A27" s="249"/>
      <c r="B27" s="250"/>
      <c r="C27" s="250"/>
      <c r="D27" s="250"/>
      <c r="E27" s="21"/>
      <c r="F27" s="30"/>
      <c r="G27" s="206"/>
      <c r="H27" s="207"/>
      <c r="I27" s="64"/>
      <c r="J27" s="64"/>
      <c r="K27" s="64"/>
      <c r="L27" s="43" t="e">
        <f ca="1">VLOOKUP(A27&amp;J27,Dropdown!A100:E202,4,FALSE)</f>
        <v>#N/A</v>
      </c>
      <c r="M27" s="39">
        <f t="shared" si="1"/>
        <v>0</v>
      </c>
      <c r="N27" s="24" t="e">
        <f t="shared" ca="1" si="0"/>
        <v>#N/A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x14ac:dyDescent="0.25">
      <c r="A28" s="216"/>
      <c r="B28" s="217"/>
      <c r="C28" s="217"/>
      <c r="D28" s="217"/>
      <c r="E28" s="21" t="e">
        <f>VLOOKUP(A28,Dropdown!A2:E16,2,FALSE)</f>
        <v>#N/A</v>
      </c>
      <c r="F28" s="30" t="e">
        <f>VLOOKUP(A28,Dropdown!A2:E16,3,FALSE)</f>
        <v>#N/A</v>
      </c>
      <c r="G28" s="206"/>
      <c r="H28" s="207"/>
      <c r="I28" s="64"/>
      <c r="J28" s="64"/>
      <c r="K28" s="64"/>
      <c r="L28" s="43" t="e">
        <f ca="1">VLOOKUP(A28&amp;J28,Dropdown!A100:E203,4,FALSE)</f>
        <v>#N/A</v>
      </c>
      <c r="M28" s="39">
        <f t="shared" si="1"/>
        <v>0</v>
      </c>
      <c r="N28" s="24" t="e">
        <f t="shared" ca="1" si="0"/>
        <v>#N/A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x14ac:dyDescent="0.25">
      <c r="A29" s="216"/>
      <c r="B29" s="217"/>
      <c r="C29" s="217"/>
      <c r="D29" s="217"/>
      <c r="E29" s="21" t="e">
        <f>VLOOKUP(A29,Dropdown!A2:E16,2,FALSE)</f>
        <v>#N/A</v>
      </c>
      <c r="F29" s="30" t="e">
        <f>VLOOKUP(A29,Dropdown!A2:E16,3,FALSE)</f>
        <v>#N/A</v>
      </c>
      <c r="G29" s="206"/>
      <c r="H29" s="207"/>
      <c r="I29" s="64"/>
      <c r="J29" s="64"/>
      <c r="K29" s="64"/>
      <c r="L29" s="43" t="e">
        <f ca="1">VLOOKUP(A29&amp;J29,Dropdown!A101:D204,4,FALSE)</f>
        <v>#N/A</v>
      </c>
      <c r="M29" s="39">
        <f t="shared" si="1"/>
        <v>0</v>
      </c>
      <c r="N29" s="24" t="e">
        <f t="shared" ca="1" si="0"/>
        <v>#N/A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15.75" thickBot="1" x14ac:dyDescent="0.3">
      <c r="A30" s="260"/>
      <c r="B30" s="261"/>
      <c r="C30" s="261"/>
      <c r="D30" s="261"/>
      <c r="E30" s="22" t="e">
        <f>VLOOKUP(A30,Dropdown!A2:E16,2,FALSE)</f>
        <v>#N/A</v>
      </c>
      <c r="F30" s="28" t="e">
        <f>VLOOKUP(A30,Dropdown!A2:E16,3,FALSE)</f>
        <v>#N/A</v>
      </c>
      <c r="G30" s="257"/>
      <c r="H30" s="258"/>
      <c r="I30" s="65"/>
      <c r="J30" s="65"/>
      <c r="K30" s="65"/>
      <c r="L30" s="44" t="e">
        <f ca="1">VLOOKUP(A30&amp;J30,Dropdown!A102:E205,4,FALSE)</f>
        <v>#N/A</v>
      </c>
      <c r="M30" s="42">
        <f t="shared" si="1"/>
        <v>0</v>
      </c>
      <c r="N30" s="24" t="e">
        <f t="shared" ca="1" si="0"/>
        <v>#N/A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21.75" thickBot="1" x14ac:dyDescent="0.4">
      <c r="A31" s="198" t="s">
        <v>72</v>
      </c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20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46.5" customHeight="1" thickBot="1" x14ac:dyDescent="0.35">
      <c r="A32" s="251" t="s">
        <v>46</v>
      </c>
      <c r="B32" s="252"/>
      <c r="C32" s="252"/>
      <c r="D32" s="252"/>
      <c r="E32" s="32" t="s">
        <v>47</v>
      </c>
      <c r="F32" s="32" t="s">
        <v>48</v>
      </c>
      <c r="G32" s="47" t="s">
        <v>73</v>
      </c>
      <c r="H32" s="255" t="s">
        <v>49</v>
      </c>
      <c r="I32" s="256"/>
      <c r="J32" s="48" t="s">
        <v>50</v>
      </c>
      <c r="K32" s="47" t="s">
        <v>51</v>
      </c>
      <c r="L32" s="47" t="s">
        <v>52</v>
      </c>
      <c r="M32" s="40" t="s">
        <v>53</v>
      </c>
      <c r="N32" s="49" t="s">
        <v>54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26.1" customHeight="1" x14ac:dyDescent="0.3">
      <c r="A33" s="253"/>
      <c r="B33" s="254"/>
      <c r="C33" s="254"/>
      <c r="D33" s="254"/>
      <c r="E33" s="23"/>
      <c r="F33" s="23"/>
      <c r="G33" s="50" t="s">
        <v>57</v>
      </c>
      <c r="H33" s="50" t="s">
        <v>74</v>
      </c>
      <c r="I33" s="50" t="s">
        <v>75</v>
      </c>
      <c r="J33" s="37" t="s">
        <v>57</v>
      </c>
      <c r="K33" s="37" t="s">
        <v>58</v>
      </c>
      <c r="L33" s="51"/>
      <c r="M33" s="204" t="s">
        <v>76</v>
      </c>
      <c r="N33" s="25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22.5" customHeight="1" x14ac:dyDescent="0.25">
      <c r="A34" s="208" t="s">
        <v>77</v>
      </c>
      <c r="B34" s="209"/>
      <c r="C34" s="209"/>
      <c r="D34" s="209"/>
      <c r="E34" s="21" t="s">
        <v>78</v>
      </c>
      <c r="F34" s="21" t="s">
        <v>79</v>
      </c>
      <c r="G34" s="64"/>
      <c r="H34" s="64"/>
      <c r="I34" s="64"/>
      <c r="J34" s="64"/>
      <c r="K34" s="64"/>
      <c r="L34" s="46">
        <v>9</v>
      </c>
      <c r="M34" s="39">
        <f>IF(ISBLANK(H34),0,5)</f>
        <v>0</v>
      </c>
      <c r="N34" s="24">
        <f>K34*(L34+M34)</f>
        <v>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22.5" customHeight="1" x14ac:dyDescent="0.25">
      <c r="A35" s="208" t="s">
        <v>80</v>
      </c>
      <c r="B35" s="209"/>
      <c r="C35" s="209"/>
      <c r="D35" s="209"/>
      <c r="E35" s="21" t="s">
        <v>81</v>
      </c>
      <c r="F35" s="21" t="s">
        <v>82</v>
      </c>
      <c r="G35" s="64"/>
      <c r="H35" s="64"/>
      <c r="I35" s="64"/>
      <c r="J35" s="64"/>
      <c r="K35" s="64"/>
      <c r="L35" s="46">
        <v>10</v>
      </c>
      <c r="M35" s="39">
        <f t="shared" ref="M35:M46" si="2">IF(ISBLANK(H35),0,5)</f>
        <v>0</v>
      </c>
      <c r="N35" s="24">
        <f t="shared" ref="N35:N46" si="3">K35*(L35+M35)</f>
        <v>0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22.5" customHeight="1" x14ac:dyDescent="0.25">
      <c r="A36" s="208" t="s">
        <v>83</v>
      </c>
      <c r="B36" s="209"/>
      <c r="C36" s="209"/>
      <c r="D36" s="209"/>
      <c r="E36" s="21" t="s">
        <v>81</v>
      </c>
      <c r="F36" s="21" t="s">
        <v>84</v>
      </c>
      <c r="G36" s="64"/>
      <c r="H36" s="64"/>
      <c r="I36" s="64"/>
      <c r="J36" s="64"/>
      <c r="K36" s="64"/>
      <c r="L36" s="46">
        <v>10</v>
      </c>
      <c r="M36" s="39">
        <f t="shared" si="2"/>
        <v>0</v>
      </c>
      <c r="N36" s="24">
        <f>K36*(L36+M36)</f>
        <v>0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22.5" customHeight="1" x14ac:dyDescent="0.25">
      <c r="A37" s="236" t="s">
        <v>85</v>
      </c>
      <c r="B37" s="237"/>
      <c r="C37" s="237"/>
      <c r="D37" s="237"/>
      <c r="E37" s="21" t="s">
        <v>78</v>
      </c>
      <c r="F37" s="21" t="s">
        <v>79</v>
      </c>
      <c r="G37" s="64"/>
      <c r="H37" s="213" t="s">
        <v>68</v>
      </c>
      <c r="I37" s="215"/>
      <c r="J37" s="64"/>
      <c r="K37" s="64"/>
      <c r="L37" s="46">
        <v>19</v>
      </c>
      <c r="M37" s="70"/>
      <c r="N37" s="24">
        <f t="shared" si="3"/>
        <v>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22.5" customHeight="1" x14ac:dyDescent="0.25">
      <c r="A38" s="236" t="s">
        <v>131</v>
      </c>
      <c r="B38" s="237"/>
      <c r="C38" s="237"/>
      <c r="D38" s="237"/>
      <c r="E38" s="21" t="s">
        <v>81</v>
      </c>
      <c r="F38" s="21" t="s">
        <v>82</v>
      </c>
      <c r="G38" s="64"/>
      <c r="H38" s="213" t="s">
        <v>68</v>
      </c>
      <c r="I38" s="215"/>
      <c r="J38" s="64"/>
      <c r="K38" s="64"/>
      <c r="L38" s="46">
        <v>20</v>
      </c>
      <c r="M38" s="70"/>
      <c r="N38" s="24">
        <f t="shared" si="3"/>
        <v>0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22.5" customHeight="1" x14ac:dyDescent="0.25">
      <c r="A39" s="236" t="s">
        <v>132</v>
      </c>
      <c r="B39" s="237"/>
      <c r="C39" s="237"/>
      <c r="D39" s="237"/>
      <c r="E39" s="21" t="s">
        <v>81</v>
      </c>
      <c r="F39" s="21" t="s">
        <v>84</v>
      </c>
      <c r="G39" s="64"/>
      <c r="H39" s="213" t="s">
        <v>68</v>
      </c>
      <c r="I39" s="215"/>
      <c r="J39" s="64"/>
      <c r="K39" s="64"/>
      <c r="L39" s="46">
        <v>20</v>
      </c>
      <c r="M39" s="70"/>
      <c r="N39" s="24">
        <f>K39*(L39+M39)</f>
        <v>0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22.5" customHeight="1" x14ac:dyDescent="0.25">
      <c r="A40" s="208" t="s">
        <v>86</v>
      </c>
      <c r="B40" s="209"/>
      <c r="C40" s="209"/>
      <c r="D40" s="209"/>
      <c r="E40" s="21" t="s">
        <v>87</v>
      </c>
      <c r="F40" s="21" t="s">
        <v>88</v>
      </c>
      <c r="G40" s="64"/>
      <c r="H40" s="64"/>
      <c r="I40" s="64"/>
      <c r="J40" s="64"/>
      <c r="K40" s="64"/>
      <c r="L40" s="46">
        <v>25</v>
      </c>
      <c r="M40" s="39">
        <f t="shared" si="2"/>
        <v>0</v>
      </c>
      <c r="N40" s="24">
        <f t="shared" si="3"/>
        <v>0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22.5" customHeight="1" x14ac:dyDescent="0.25">
      <c r="A41" s="208" t="s">
        <v>89</v>
      </c>
      <c r="B41" s="209"/>
      <c r="C41" s="209"/>
      <c r="D41" s="209"/>
      <c r="E41" s="21" t="s">
        <v>87</v>
      </c>
      <c r="F41" s="21" t="s">
        <v>90</v>
      </c>
      <c r="G41" s="64"/>
      <c r="H41" s="64"/>
      <c r="I41" s="64"/>
      <c r="J41" s="64"/>
      <c r="K41" s="64"/>
      <c r="L41" s="46">
        <v>30</v>
      </c>
      <c r="M41" s="39">
        <f t="shared" si="2"/>
        <v>0</v>
      </c>
      <c r="N41" s="24">
        <f t="shared" si="3"/>
        <v>0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x14ac:dyDescent="0.25">
      <c r="A42" s="219" t="s">
        <v>277</v>
      </c>
      <c r="B42" s="220"/>
      <c r="C42" s="220"/>
      <c r="D42" s="220"/>
      <c r="E42" s="29"/>
      <c r="F42" s="45"/>
      <c r="G42" s="45"/>
      <c r="H42" s="45"/>
      <c r="I42" s="45"/>
      <c r="J42" s="45"/>
      <c r="K42" s="45"/>
      <c r="L42" s="45"/>
      <c r="M42" s="45"/>
      <c r="N42" s="6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x14ac:dyDescent="0.25">
      <c r="A43" s="246"/>
      <c r="B43" s="247"/>
      <c r="C43" s="247"/>
      <c r="D43" s="248"/>
      <c r="E43" s="21" t="e">
        <f>VLOOKUP(A43,Dropdown!A12:B19,2,FALSE)</f>
        <v>#N/A</v>
      </c>
      <c r="F43" s="21" t="e">
        <f>VLOOKUP(A43,Dropdown!A9:E16,3,FALSE)</f>
        <v>#N/A</v>
      </c>
      <c r="G43" s="64"/>
      <c r="H43" s="64"/>
      <c r="I43" s="64"/>
      <c r="J43" s="64"/>
      <c r="K43" s="64"/>
      <c r="L43" s="46" t="e">
        <f>VLOOKUP(A43&amp;J43,Dropdown!J101:M129,4,FALSE)</f>
        <v>#N/A</v>
      </c>
      <c r="M43" s="39">
        <f t="shared" si="2"/>
        <v>0</v>
      </c>
      <c r="N43" s="24" t="e">
        <f t="shared" si="3"/>
        <v>#N/A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x14ac:dyDescent="0.25">
      <c r="A44" s="246"/>
      <c r="B44" s="247"/>
      <c r="C44" s="247"/>
      <c r="D44" s="248"/>
      <c r="E44" s="21" t="e">
        <f>VLOOKUP(A44,Dropdown!A13:B37,2,FALSE)</f>
        <v>#N/A</v>
      </c>
      <c r="F44" s="21" t="e">
        <f>VLOOKUP(A44,Dropdown!A10:E19,3,FALSE)</f>
        <v>#N/A</v>
      </c>
      <c r="G44" s="64"/>
      <c r="H44" s="64"/>
      <c r="I44" s="64"/>
      <c r="J44" s="64"/>
      <c r="K44" s="64"/>
      <c r="L44" s="46" t="e">
        <f>VLOOKUP(A44&amp;J44,Dropdown!J102:M130,4,FALSE)</f>
        <v>#N/A</v>
      </c>
      <c r="M44" s="39">
        <f t="shared" si="2"/>
        <v>0</v>
      </c>
      <c r="N44" s="24" t="e">
        <f t="shared" si="3"/>
        <v>#N/A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x14ac:dyDescent="0.25">
      <c r="A45" s="246"/>
      <c r="B45" s="247"/>
      <c r="C45" s="247"/>
      <c r="D45" s="248"/>
      <c r="E45" s="21" t="e">
        <f>VLOOKUP(A45,Dropdown!A14:B48,2,FALSE)</f>
        <v>#N/A</v>
      </c>
      <c r="F45" s="21" t="e">
        <f>VLOOKUP(A45,Dropdown!A11:D33,3,FALSE)</f>
        <v>#N/A</v>
      </c>
      <c r="G45" s="64"/>
      <c r="H45" s="64"/>
      <c r="I45" s="64"/>
      <c r="J45" s="64"/>
      <c r="K45" s="64"/>
      <c r="L45" s="46" t="e">
        <f>VLOOKUP(A45&amp;J45,Dropdown!J103:M131,4,FALSE)</f>
        <v>#N/A</v>
      </c>
      <c r="M45" s="39">
        <f t="shared" si="2"/>
        <v>0</v>
      </c>
      <c r="N45" s="24" t="e">
        <f t="shared" si="3"/>
        <v>#N/A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15.75" thickBot="1" x14ac:dyDescent="0.3">
      <c r="A46" s="246"/>
      <c r="B46" s="247"/>
      <c r="C46" s="247"/>
      <c r="D46" s="248"/>
      <c r="E46" s="21" t="e">
        <f>VLOOKUP(A46,Dropdown!A15:B63,2,FALSE)</f>
        <v>#N/A</v>
      </c>
      <c r="F46" s="21" t="e">
        <f>VLOOKUP(A46,Dropdown!A12:D52,3,FALSE)</f>
        <v>#N/A</v>
      </c>
      <c r="G46" s="64"/>
      <c r="H46" s="65"/>
      <c r="I46" s="64"/>
      <c r="J46" s="64"/>
      <c r="K46" s="64"/>
      <c r="L46" s="46" t="e">
        <f>VLOOKUP(A46&amp;J46,Dropdown!J104:M132,4,FALSE)</f>
        <v>#N/A</v>
      </c>
      <c r="M46" s="39">
        <f t="shared" si="2"/>
        <v>0</v>
      </c>
      <c r="N46" s="24" t="e">
        <f t="shared" si="3"/>
        <v>#N/A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21.75" thickBot="1" x14ac:dyDescent="0.4">
      <c r="A47" s="198" t="s">
        <v>91</v>
      </c>
      <c r="B47" s="199"/>
      <c r="C47" s="199"/>
      <c r="D47" s="199"/>
      <c r="E47" s="199"/>
      <c r="F47" s="199"/>
      <c r="G47" s="200"/>
      <c r="H47" s="61" t="s">
        <v>92</v>
      </c>
      <c r="I47" s="52"/>
      <c r="J47" s="52"/>
      <c r="K47" s="52"/>
      <c r="L47" s="52"/>
      <c r="M47" s="52"/>
      <c r="N47" s="5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18.75" x14ac:dyDescent="0.3">
      <c r="A48" s="238" t="s">
        <v>45</v>
      </c>
      <c r="B48" s="239"/>
      <c r="C48" s="239" t="s">
        <v>72</v>
      </c>
      <c r="D48" s="239"/>
      <c r="E48" s="239"/>
      <c r="F48" s="232" t="s">
        <v>91</v>
      </c>
      <c r="G48" s="233"/>
      <c r="H48" s="54" t="s">
        <v>93</v>
      </c>
      <c r="I48" s="2"/>
      <c r="J48" s="2"/>
      <c r="K48" s="2"/>
      <c r="L48" s="2"/>
      <c r="M48" s="2"/>
      <c r="N48" s="55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19.5" thickBot="1" x14ac:dyDescent="0.35">
      <c r="A49" s="229">
        <f ca="1" xml:space="preserve"> SUMIF(N14:N30,"&lt;&gt;#N/B")</f>
        <v>0</v>
      </c>
      <c r="B49" s="230"/>
      <c r="C49" s="231">
        <f>SUMIF(N34:N46,"&lt;&gt;#N/B")</f>
        <v>0</v>
      </c>
      <c r="D49" s="230"/>
      <c r="E49" s="230"/>
      <c r="F49" s="234">
        <f ca="1">A49+C49</f>
        <v>0</v>
      </c>
      <c r="G49" s="235"/>
      <c r="H49" s="56" t="s">
        <v>278</v>
      </c>
      <c r="I49" s="57"/>
      <c r="J49" s="57"/>
      <c r="K49" s="57"/>
      <c r="L49" s="57"/>
      <c r="M49" s="57"/>
      <c r="N49" s="5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15.75" x14ac:dyDescent="0.25">
      <c r="A50" s="67" t="s">
        <v>94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</sheetData>
  <mergeCells count="73">
    <mergeCell ref="H37:I37"/>
    <mergeCell ref="H38:I38"/>
    <mergeCell ref="H39:I39"/>
    <mergeCell ref="A27:D27"/>
    <mergeCell ref="A32:D32"/>
    <mergeCell ref="A33:D33"/>
    <mergeCell ref="H32:I32"/>
    <mergeCell ref="G30:H30"/>
    <mergeCell ref="G29:H29"/>
    <mergeCell ref="A31:N31"/>
    <mergeCell ref="M33:N33"/>
    <mergeCell ref="A30:D30"/>
    <mergeCell ref="G27:H27"/>
    <mergeCell ref="G28:H28"/>
    <mergeCell ref="A46:D46"/>
    <mergeCell ref="A44:D44"/>
    <mergeCell ref="A45:D45"/>
    <mergeCell ref="A40:D40"/>
    <mergeCell ref="A38:D38"/>
    <mergeCell ref="A39:D39"/>
    <mergeCell ref="A41:D41"/>
    <mergeCell ref="A43:D43"/>
    <mergeCell ref="D4:J4"/>
    <mergeCell ref="D5:J5"/>
    <mergeCell ref="D6:J6"/>
    <mergeCell ref="B7:N7"/>
    <mergeCell ref="B8:N8"/>
    <mergeCell ref="G23:I23"/>
    <mergeCell ref="A28:D28"/>
    <mergeCell ref="A29:D29"/>
    <mergeCell ref="D2:J2"/>
    <mergeCell ref="A49:B49"/>
    <mergeCell ref="C49:E49"/>
    <mergeCell ref="F48:G48"/>
    <mergeCell ref="F49:G49"/>
    <mergeCell ref="A34:D34"/>
    <mergeCell ref="A35:D35"/>
    <mergeCell ref="A36:D36"/>
    <mergeCell ref="A37:D37"/>
    <mergeCell ref="A48:B48"/>
    <mergeCell ref="C48:E48"/>
    <mergeCell ref="A47:G47"/>
    <mergeCell ref="A42:D42"/>
    <mergeCell ref="A26:D26"/>
    <mergeCell ref="A25:D25"/>
    <mergeCell ref="D3:J3"/>
    <mergeCell ref="G25:H25"/>
    <mergeCell ref="G26:H26"/>
    <mergeCell ref="A23:D23"/>
    <mergeCell ref="A24:D24"/>
    <mergeCell ref="A12:D12"/>
    <mergeCell ref="A13:D13"/>
    <mergeCell ref="A14:D14"/>
    <mergeCell ref="A15:D15"/>
    <mergeCell ref="A17:D17"/>
    <mergeCell ref="G17:H17"/>
    <mergeCell ref="B9:N9"/>
    <mergeCell ref="A19:D19"/>
    <mergeCell ref="A20:D20"/>
    <mergeCell ref="A11:N11"/>
    <mergeCell ref="G12:I12"/>
    <mergeCell ref="G13:H13"/>
    <mergeCell ref="G14:H14"/>
    <mergeCell ref="A22:D22"/>
    <mergeCell ref="A18:D18"/>
    <mergeCell ref="L13:N13"/>
    <mergeCell ref="G19:H19"/>
    <mergeCell ref="G20:I20"/>
    <mergeCell ref="G22:I22"/>
    <mergeCell ref="A21:D21"/>
    <mergeCell ref="G21:I21"/>
    <mergeCell ref="A16:D16"/>
    <mergeCell ref="G15:H15"/>
  </mergeCells>
  <conditionalFormatting sqref="E14:F30 L20:N23">
    <cfRule type="containsErrors" dxfId="21" priority="24">
      <formula>ISERROR(E14)</formula>
    </cfRule>
  </conditionalFormatting>
  <conditionalFormatting sqref="E43:F46">
    <cfRule type="containsErrors" dxfId="20" priority="4">
      <formula>ISERROR(E43)</formula>
    </cfRule>
  </conditionalFormatting>
  <conditionalFormatting sqref="L17:L19">
    <cfRule type="containsErrors" dxfId="19" priority="14">
      <formula>ISERROR(L17)</formula>
    </cfRule>
  </conditionalFormatting>
  <conditionalFormatting sqref="L25:L30">
    <cfRule type="containsErrors" dxfId="18" priority="9">
      <formula>ISERROR(L25)</formula>
    </cfRule>
  </conditionalFormatting>
  <conditionalFormatting sqref="L43:L46">
    <cfRule type="containsErrors" dxfId="17" priority="2">
      <formula>ISERROR(L43)</formula>
    </cfRule>
  </conditionalFormatting>
  <conditionalFormatting sqref="L14:M14 L15:L16 M15:M19">
    <cfRule type="containsErrors" dxfId="16" priority="16">
      <formula>ISERROR(L14)</formula>
    </cfRule>
  </conditionalFormatting>
  <conditionalFormatting sqref="M14:M19">
    <cfRule type="cellIs" dxfId="15" priority="12" operator="equal">
      <formula>0</formula>
    </cfRule>
  </conditionalFormatting>
  <conditionalFormatting sqref="M25:M30">
    <cfRule type="cellIs" dxfId="14" priority="11" operator="equal">
      <formula>0</formula>
    </cfRule>
    <cfRule type="containsErrors" dxfId="13" priority="13">
      <formula>ISERROR(M25)</formula>
    </cfRule>
  </conditionalFormatting>
  <conditionalFormatting sqref="M34:M41 M43:M46">
    <cfRule type="cellIs" dxfId="12" priority="6" operator="equal">
      <formula>0</formula>
    </cfRule>
    <cfRule type="containsErrors" dxfId="11" priority="7">
      <formula>ISERROR(M34)</formula>
    </cfRule>
  </conditionalFormatting>
  <conditionalFormatting sqref="N14:N30">
    <cfRule type="containsErrors" dxfId="10" priority="10">
      <formula>ISERROR(N14)</formula>
    </cfRule>
    <cfRule type="cellIs" dxfId="9" priority="21" operator="equal">
      <formula>0</formula>
    </cfRule>
  </conditionalFormatting>
  <conditionalFormatting sqref="N34:N41">
    <cfRule type="cellIs" dxfId="8" priority="20" operator="equal">
      <formula>0</formula>
    </cfRule>
  </conditionalFormatting>
  <conditionalFormatting sqref="N43:N46">
    <cfRule type="containsErrors" dxfId="7" priority="1">
      <formula>ISERROR(N43)</formula>
    </cfRule>
    <cfRule type="cellIs" dxfId="6" priority="3" operator="equal">
      <formula>0</formula>
    </cfRule>
  </conditionalFormatting>
  <dataValidations count="2">
    <dataValidation type="list" allowBlank="1" showInputMessage="1" showErrorMessage="1" sqref="K43:K46" xr:uid="{A2FA26BA-57E1-431D-A608-7B912F8498DB}">
      <formula1>$G$2:$G$12</formula1>
    </dataValidation>
    <dataValidation type="list" allowBlank="1" showInputMessage="1" showErrorMessage="1" sqref="I25:I30 I43:I46" xr:uid="{4D74F00C-69CC-4743-8F4E-51A2A11FF6C4}">
      <formula1>$A$26:$A$28</formula1>
    </dataValidation>
  </dataValidations>
  <pageMargins left="0.25" right="0.25" top="0.75" bottom="0.75" header="0.3" footer="0.3"/>
  <pageSetup paperSize="9" scale="70" orientation="portrait" r:id="rId1"/>
  <colBreaks count="1" manualBreakCount="1">
    <brk id="14" max="1048575" man="1"/>
  </colBreaks>
  <customProperties>
    <customPr name="_pios_id" r:id="rId2"/>
  </customProperties>
  <ignoredErrors>
    <ignoredError sqref="F29:F30 F28:G28 L25:L30 E43:F46 L43:L46 N43:N46 E24:F26 E28:E30 L19 L15 N14:N15" evalError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E58CA7B0-DB9B-41D6-A8F2-B4FC1420EDDE}">
          <x14:formula1>
            <xm:f>Dropdown!$A$12:$A$19</xm:f>
          </x14:formula1>
          <xm:sqref>A43:D46</xm:sqref>
        </x14:dataValidation>
        <x14:dataValidation type="list" allowBlank="1" showInputMessage="1" showErrorMessage="1" xr:uid="{F572093E-7E20-4063-B53A-517424619870}">
          <x14:formula1>
            <xm:f>Dropdown!$A$2:$A$11</xm:f>
          </x14:formula1>
          <xm:sqref>A25:D30</xm:sqref>
        </x14:dataValidation>
        <x14:dataValidation type="list" allowBlank="1" showInputMessage="1" showErrorMessage="1" xr:uid="{6D38D894-8527-4118-B09C-56F570BD9289}">
          <x14:formula1>
            <xm:f>Dropdown!#REF!</xm:f>
          </x14:formula1>
          <xm:sqref>K25:K30</xm:sqref>
        </x14:dataValidation>
        <x14:dataValidation type="list" allowBlank="1" showInputMessage="1" showErrorMessage="1" xr:uid="{BA70DE0B-6FF2-45EE-AC92-877DB8410C97}">
          <x14:formula1>
            <xm:f>Dropdown!$O$2:$O$14</xm:f>
          </x14:formula1>
          <xm:sqref>J19</xm:sqref>
        </x14:dataValidation>
        <x14:dataValidation type="list" allowBlank="1" showInputMessage="1" showErrorMessage="1" xr:uid="{6B24C100-6EC3-4F4B-8301-521566CE98FB}">
          <x14:formula1>
            <xm:f>Dropdown!$A$30:$A$37</xm:f>
          </x14:formula1>
          <xm:sqref>J23</xm:sqref>
        </x14:dataValidation>
        <x14:dataValidation type="list" allowBlank="1" showInputMessage="1" showErrorMessage="1" xr:uid="{762F6750-11D3-4AB2-93B8-B7E2D5569D3D}">
          <x14:formula1>
            <xm:f>Dropdown!$A$58:$A$62</xm:f>
          </x14:formula1>
          <xm:sqref>J36 J39</xm:sqref>
        </x14:dataValidation>
        <x14:dataValidation type="list" allowBlank="1" showInputMessage="1" showErrorMessage="1" xr:uid="{18581A8B-9A88-4AFF-8E47-45EE4081B171}">
          <x14:formula1>
            <xm:f>Dropdown!$A$52:$A$57</xm:f>
          </x14:formula1>
          <xm:sqref>J35 J38</xm:sqref>
        </x14:dataValidation>
        <x14:dataValidation type="list" allowBlank="1" showInputMessage="1" showErrorMessage="1" xr:uid="{07C24A4F-F04D-4477-841B-547AAEC40B18}">
          <x14:formula1>
            <xm:f>Dropdown!$E$51:$E$52</xm:f>
          </x14:formula1>
          <xm:sqref>J40</xm:sqref>
        </x14:dataValidation>
        <x14:dataValidation type="list" allowBlank="1" showInputMessage="1" showErrorMessage="1" xr:uid="{EFB25B73-ECB8-4C48-93C3-25230D316E63}">
          <x14:formula1>
            <xm:f>Dropdown!$E$53:$E$57</xm:f>
          </x14:formula1>
          <xm:sqref>J41</xm:sqref>
        </x14:dataValidation>
        <x14:dataValidation type="list" allowBlank="1" showInputMessage="1" showErrorMessage="1" xr:uid="{22D8F6C8-AF33-4906-A4DC-E34ABE546F8F}">
          <x14:formula1>
            <xm:f>Dropdown!$C$66:$C$68</xm:f>
          </x14:formula1>
          <xm:sqref>I14:I19 I34:I36 I40:I41</xm:sqref>
        </x14:dataValidation>
        <x14:dataValidation type="list" allowBlank="1" showInputMessage="1" showErrorMessage="1" xr:uid="{6D7E2A75-A691-4E30-AFA1-53CA3F21F45F}">
          <x14:formula1>
            <xm:f>Dropdown!$D$66:$D$67</xm:f>
          </x14:formula1>
          <xm:sqref>G43:G46 G34:G41</xm:sqref>
        </x14:dataValidation>
        <x14:dataValidation type="list" allowBlank="1" showInputMessage="1" showErrorMessage="1" xr:uid="{9E70D6CA-8C7A-47B1-A756-3877561A4C8A}">
          <x14:formula1>
            <xm:f>Dropdown!$J$132:$J$149</xm:f>
          </x14:formula1>
          <xm:sqref>J43:J46</xm:sqref>
        </x14:dataValidation>
        <x14:dataValidation type="list" allowBlank="1" showInputMessage="1" showErrorMessage="1" xr:uid="{9C9B5B06-46A3-424B-B8C1-B346EC1A24CE}">
          <x14:formula1>
            <xm:f>Dropdown!$A$51</xm:f>
          </x14:formula1>
          <xm:sqref>J34 J37</xm:sqref>
        </x14:dataValidation>
        <x14:dataValidation type="list" allowBlank="1" showInputMessage="1" showErrorMessage="1" xr:uid="{ACA6E7B1-7DE1-48F3-8DE4-1327E29CD61D}">
          <x14:formula1>
            <xm:f>Dropdown!$A$66:$A$79</xm:f>
          </x14:formula1>
          <xm:sqref>B8:N9</xm:sqref>
        </x14:dataValidation>
        <x14:dataValidation type="list" allowBlank="1" showInputMessage="1" showErrorMessage="1" xr:uid="{FB64845D-22F1-4B0F-B69E-E612B4322E51}">
          <x14:formula1>
            <xm:f>Dropdown!$F$3:$F$19</xm:f>
          </x14:formula1>
          <xm:sqref>J25:J30 J15 J16</xm:sqref>
        </x14:dataValidation>
        <x14:dataValidation type="list" allowBlank="1" showInputMessage="1" showErrorMessage="1" xr:uid="{9A44FF59-143A-4BAA-86CD-03B6C0F1308D}">
          <x14:formula1>
            <xm:f>Dropdown!$K$2:$K$18</xm:f>
          </x14:formula1>
          <xm:sqref>J17</xm:sqref>
        </x14:dataValidation>
        <x14:dataValidation type="list" allowBlank="1" showInputMessage="1" showErrorMessage="1" xr:uid="{B0EA5D28-F0BE-4ADD-9A26-463C002AD7F3}">
          <x14:formula1>
            <xm:f>Dropdown!$M$2:$M$18</xm:f>
          </x14:formula1>
          <xm:sqref>J18</xm:sqref>
        </x14:dataValidation>
        <x14:dataValidation type="list" allowBlank="1" showInputMessage="1" showErrorMessage="1" xr:uid="{8CA3A10C-758F-4E7A-A9A7-F0830BC753FA}">
          <x14:formula1>
            <xm:f>Dropdown!$E$30:$E$47</xm:f>
          </x14:formula1>
          <xm:sqref>J20</xm:sqref>
        </x14:dataValidation>
        <x14:dataValidation type="list" allowBlank="1" showInputMessage="1" showErrorMessage="1" xr:uid="{C073E303-A09E-4003-B4AE-73C8ACA6277C}">
          <x14:formula1>
            <xm:f>Dropdown!$G$30:$G$45</xm:f>
          </x14:formula1>
          <xm:sqref>J21</xm:sqref>
        </x14:dataValidation>
        <x14:dataValidation type="list" allowBlank="1" showInputMessage="1" showErrorMessage="1" xr:uid="{C7D02CBE-8566-4DBE-8BD5-84679657EA74}">
          <x14:formula1>
            <xm:f>Dropdown!$A$39:$A$48</xm:f>
          </x14:formula1>
          <xm:sqref>J22</xm:sqref>
        </x14:dataValidation>
        <x14:dataValidation type="list" allowBlank="1" showInputMessage="1" showErrorMessage="1" xr:uid="{84C1BFA6-47E2-489B-B070-6492C40E27F8}">
          <x14:formula1>
            <xm:f>Dropdown!$F$2:$F$19</xm:f>
          </x14:formula1>
          <xm:sqref>J14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B1E-D6CA-4207-B298-B1BF0B23A713}">
  <dimension ref="A1:P27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4" sqref="I4"/>
    </sheetView>
  </sheetViews>
  <sheetFormatPr defaultRowHeight="15" x14ac:dyDescent="0.25"/>
  <cols>
    <col min="1" max="1" width="26.140625" customWidth="1"/>
    <col min="2" max="2" width="31.42578125" customWidth="1"/>
    <col min="3" max="3" width="10" customWidth="1"/>
    <col min="4" max="4" width="34.140625" customWidth="1"/>
    <col min="5" max="5" width="9.85546875" style="115" bestFit="1" customWidth="1"/>
    <col min="6" max="6" width="7.42578125" style="115" bestFit="1" customWidth="1"/>
    <col min="7" max="7" width="14.140625" customWidth="1"/>
    <col min="8" max="8" width="8.5703125" bestFit="1" customWidth="1"/>
    <col min="9" max="9" width="16.5703125" bestFit="1" customWidth="1"/>
    <col min="10" max="10" width="8.42578125" bestFit="1" customWidth="1"/>
    <col min="11" max="11" width="22" bestFit="1" customWidth="1"/>
    <col min="12" max="12" width="16.85546875" bestFit="1" customWidth="1"/>
    <col min="13" max="13" width="15.42578125" style="117" bestFit="1" customWidth="1"/>
    <col min="14" max="14" width="19.5703125" style="138" bestFit="1" customWidth="1"/>
    <col min="15" max="15" width="14.85546875" style="153" bestFit="1" customWidth="1"/>
    <col min="16" max="16" width="19" bestFit="1" customWidth="1"/>
  </cols>
  <sheetData>
    <row r="1" spans="1:16" s="139" customFormat="1" ht="18.75" x14ac:dyDescent="0.3">
      <c r="A1" s="140" t="s">
        <v>192</v>
      </c>
      <c r="B1" s="140" t="s">
        <v>193</v>
      </c>
      <c r="C1" s="140" t="s">
        <v>194</v>
      </c>
      <c r="D1" s="140" t="s">
        <v>46</v>
      </c>
      <c r="E1" s="140" t="s">
        <v>195</v>
      </c>
      <c r="F1" s="140" t="s">
        <v>73</v>
      </c>
      <c r="G1" s="140" t="s">
        <v>50</v>
      </c>
      <c r="H1" s="140" t="s">
        <v>51</v>
      </c>
      <c r="I1" s="141" t="s">
        <v>196</v>
      </c>
      <c r="J1" s="141" t="s">
        <v>54</v>
      </c>
      <c r="K1" s="141" t="s">
        <v>197</v>
      </c>
      <c r="L1" s="142" t="s">
        <v>198</v>
      </c>
      <c r="M1" s="143" t="s">
        <v>199</v>
      </c>
      <c r="N1" s="140" t="s">
        <v>200</v>
      </c>
      <c r="O1" s="140" t="s">
        <v>201</v>
      </c>
      <c r="P1" s="141" t="s">
        <v>202</v>
      </c>
    </row>
    <row r="2" spans="1:16" s="150" customFormat="1" x14ac:dyDescent="0.25">
      <c r="A2" s="21"/>
      <c r="B2" s="119"/>
      <c r="C2" s="144"/>
      <c r="D2" s="144"/>
      <c r="E2" s="120" t="e">
        <f>VLOOKUP(D2,Dropdown!$A$2:$C$27,3,FALSE)</f>
        <v>#N/A</v>
      </c>
      <c r="F2" s="120" t="e">
        <f>VLOOKUP(E2,Dropdown!$C$2:$D$27,2,FALSE)</f>
        <v>#N/A</v>
      </c>
      <c r="G2" s="144"/>
      <c r="H2" s="21"/>
      <c r="I2" s="21"/>
      <c r="J2" s="121" t="e">
        <f ca="1">(VLOOKUP(D2&amp;G2,Dropdown!$A$101:$D$357,4,FALSE))*H2</f>
        <v>#N/A</v>
      </c>
      <c r="K2" s="122">
        <f>(IF(ISBLANK(I2),0,5))*H2</f>
        <v>0</v>
      </c>
      <c r="L2" s="145"/>
      <c r="M2" s="126" t="e">
        <f ca="1">SUM(J2:K2)</f>
        <v>#N/A</v>
      </c>
      <c r="N2" s="138"/>
      <c r="O2" s="138"/>
      <c r="P2" s="151"/>
    </row>
    <row r="3" spans="1:16" s="150" customFormat="1" x14ac:dyDescent="0.25">
      <c r="A3" s="21"/>
      <c r="B3" s="119"/>
      <c r="C3" s="144"/>
      <c r="D3" s="144"/>
      <c r="E3" s="120" t="e">
        <f>VLOOKUP(D3,Dropdown!$A$2:$C$27,3,FALSE)</f>
        <v>#N/A</v>
      </c>
      <c r="F3" s="120" t="e">
        <f>VLOOKUP(E3,Dropdown!$C$2:$D$27,2,FALSE)</f>
        <v>#N/A</v>
      </c>
      <c r="G3" s="144"/>
      <c r="H3" s="21"/>
      <c r="I3" s="21"/>
      <c r="J3" s="121" t="e">
        <f ca="1">(VLOOKUP(D3&amp;G3,Dropdown!$A$101:$D$357,4,FALSE))*H3</f>
        <v>#N/A</v>
      </c>
      <c r="K3" s="122">
        <f t="shared" ref="K3:K66" si="0">(IF(ISBLANK(I3),0,5))*H3</f>
        <v>0</v>
      </c>
      <c r="L3" s="145"/>
      <c r="M3" s="126" t="e">
        <f t="shared" ref="M3:M66" ca="1" si="1">SUM(J3:K3)</f>
        <v>#N/A</v>
      </c>
      <c r="N3" s="138"/>
      <c r="O3" s="138"/>
      <c r="P3" s="151"/>
    </row>
    <row r="4" spans="1:16" s="150" customFormat="1" x14ac:dyDescent="0.25">
      <c r="A4" s="21"/>
      <c r="B4" s="119"/>
      <c r="C4" s="144"/>
      <c r="D4" s="144"/>
      <c r="E4" s="120" t="e">
        <f>VLOOKUP(D4,Dropdown!$A$2:$C$27,3,FALSE)</f>
        <v>#N/A</v>
      </c>
      <c r="F4" s="120" t="e">
        <f>VLOOKUP(E4,Dropdown!$C$2:$D$27,2,FALSE)</f>
        <v>#N/A</v>
      </c>
      <c r="G4" s="144"/>
      <c r="H4" s="21"/>
      <c r="I4" s="21"/>
      <c r="J4" s="121" t="e">
        <f ca="1">(VLOOKUP(D4&amp;G4,Dropdown!$A$101:$D$357,4,FALSE))*H4</f>
        <v>#N/A</v>
      </c>
      <c r="K4" s="122">
        <f t="shared" si="0"/>
        <v>0</v>
      </c>
      <c r="L4" s="145"/>
      <c r="M4" s="126" t="e">
        <f t="shared" ca="1" si="1"/>
        <v>#N/A</v>
      </c>
      <c r="N4" s="138"/>
      <c r="O4" s="138"/>
      <c r="P4" s="151"/>
    </row>
    <row r="5" spans="1:16" s="150" customFormat="1" x14ac:dyDescent="0.25">
      <c r="A5" s="21"/>
      <c r="B5" s="119"/>
      <c r="C5" s="144"/>
      <c r="D5" s="144"/>
      <c r="E5" s="120" t="e">
        <f>VLOOKUP(D5,Dropdown!$A$2:$C$27,3,FALSE)</f>
        <v>#N/A</v>
      </c>
      <c r="F5" s="120" t="e">
        <f>VLOOKUP(E5,Dropdown!$C$2:$D$27,2,FALSE)</f>
        <v>#N/A</v>
      </c>
      <c r="G5" s="144"/>
      <c r="H5" s="21"/>
      <c r="I5" s="21"/>
      <c r="J5" s="121" t="e">
        <f ca="1">(VLOOKUP(D5&amp;G5,Dropdown!$A$101:$D$357,4,FALSE))*H5</f>
        <v>#N/A</v>
      </c>
      <c r="K5" s="122">
        <f t="shared" si="0"/>
        <v>0</v>
      </c>
      <c r="L5" s="145"/>
      <c r="M5" s="126" t="e">
        <f t="shared" ca="1" si="1"/>
        <v>#N/A</v>
      </c>
      <c r="N5" s="138"/>
      <c r="O5" s="138"/>
      <c r="P5" s="151"/>
    </row>
    <row r="6" spans="1:16" s="150" customFormat="1" x14ac:dyDescent="0.25">
      <c r="A6" s="21"/>
      <c r="B6" s="119"/>
      <c r="C6" s="144"/>
      <c r="D6" s="144"/>
      <c r="E6" s="120" t="e">
        <f>VLOOKUP(D6,Dropdown!$A$2:$C$27,3,FALSE)</f>
        <v>#N/A</v>
      </c>
      <c r="F6" s="120" t="e">
        <f>VLOOKUP(E6,Dropdown!$C$2:$D$27,2,FALSE)</f>
        <v>#N/A</v>
      </c>
      <c r="G6" s="144"/>
      <c r="H6" s="21"/>
      <c r="I6" s="21"/>
      <c r="J6" s="121" t="e">
        <f ca="1">(VLOOKUP(D6&amp;G6,Dropdown!$A$101:$D$357,4,FALSE))*H6</f>
        <v>#N/A</v>
      </c>
      <c r="K6" s="122">
        <f t="shared" si="0"/>
        <v>0</v>
      </c>
      <c r="L6" s="145"/>
      <c r="M6" s="126" t="e">
        <f t="shared" ca="1" si="1"/>
        <v>#N/A</v>
      </c>
      <c r="N6" s="138"/>
      <c r="O6" s="138"/>
      <c r="P6" s="151"/>
    </row>
    <row r="7" spans="1:16" x14ac:dyDescent="0.25">
      <c r="A7" s="21"/>
      <c r="B7" s="119"/>
      <c r="C7" s="144"/>
      <c r="D7" s="144"/>
      <c r="E7" s="120" t="e">
        <f>VLOOKUP(D7,Dropdown!$A$2:$C$27,3,FALSE)</f>
        <v>#N/A</v>
      </c>
      <c r="F7" s="120" t="e">
        <f>VLOOKUP(E7,Dropdown!$C$2:$D$27,2,FALSE)</f>
        <v>#N/A</v>
      </c>
      <c r="G7" s="144"/>
      <c r="H7" s="21"/>
      <c r="I7" s="21"/>
      <c r="J7" s="121" t="e">
        <f ca="1">(VLOOKUP(D7&amp;G7,Dropdown!$A$101:$D$357,4,FALSE))*H7</f>
        <v>#N/A</v>
      </c>
      <c r="K7" s="122">
        <f t="shared" si="0"/>
        <v>0</v>
      </c>
      <c r="L7" s="145"/>
      <c r="M7" s="126" t="e">
        <f t="shared" ca="1" si="1"/>
        <v>#N/A</v>
      </c>
      <c r="O7" s="138"/>
      <c r="P7" s="151"/>
    </row>
    <row r="8" spans="1:16" x14ac:dyDescent="0.25">
      <c r="A8" s="21"/>
      <c r="B8" s="119"/>
      <c r="C8" s="144"/>
      <c r="D8" s="144"/>
      <c r="E8" s="120" t="e">
        <f>VLOOKUP(D8,Dropdown!$A$2:$C$27,3,FALSE)</f>
        <v>#N/A</v>
      </c>
      <c r="F8" s="120" t="e">
        <f>VLOOKUP(E8,Dropdown!$C$2:$D$27,2,FALSE)</f>
        <v>#N/A</v>
      </c>
      <c r="G8" s="144"/>
      <c r="H8" s="21"/>
      <c r="I8" s="21"/>
      <c r="J8" s="121" t="e">
        <f ca="1">(VLOOKUP(D8&amp;G8,Dropdown!$A$101:$D$357,4,FALSE))*H8</f>
        <v>#N/A</v>
      </c>
      <c r="K8" s="122">
        <f t="shared" si="0"/>
        <v>0</v>
      </c>
      <c r="L8" s="145"/>
      <c r="M8" s="126" t="e">
        <f t="shared" ca="1" si="1"/>
        <v>#N/A</v>
      </c>
      <c r="O8" s="138"/>
      <c r="P8" s="151"/>
    </row>
    <row r="9" spans="1:16" x14ac:dyDescent="0.25">
      <c r="A9" s="21"/>
      <c r="B9" s="119"/>
      <c r="C9" s="144"/>
      <c r="D9" s="144"/>
      <c r="E9" s="120" t="e">
        <f>VLOOKUP(D9,Dropdown!$A$2:$C$27,3,FALSE)</f>
        <v>#N/A</v>
      </c>
      <c r="F9" s="120" t="e">
        <f>VLOOKUP(E9,Dropdown!$C$2:$D$27,2,FALSE)</f>
        <v>#N/A</v>
      </c>
      <c r="G9" s="144"/>
      <c r="H9" s="21"/>
      <c r="I9" s="21"/>
      <c r="J9" s="121" t="e">
        <f ca="1">(VLOOKUP(D9&amp;G9,Dropdown!$A$101:$D$357,4,FALSE))*H9</f>
        <v>#N/A</v>
      </c>
      <c r="K9" s="122">
        <f t="shared" si="0"/>
        <v>0</v>
      </c>
      <c r="L9" s="145"/>
      <c r="M9" s="126" t="e">
        <f t="shared" ca="1" si="1"/>
        <v>#N/A</v>
      </c>
      <c r="O9" s="138"/>
      <c r="P9" s="151"/>
    </row>
    <row r="10" spans="1:16" x14ac:dyDescent="0.25">
      <c r="A10" s="21"/>
      <c r="B10" s="119"/>
      <c r="C10" s="144"/>
      <c r="D10" s="144"/>
      <c r="E10" s="120" t="e">
        <f>VLOOKUP(D10,Dropdown!$A$2:$C$27,3,FALSE)</f>
        <v>#N/A</v>
      </c>
      <c r="F10" s="120" t="e">
        <f>VLOOKUP(E10,Dropdown!$C$2:$D$27,2,FALSE)</f>
        <v>#N/A</v>
      </c>
      <c r="G10" s="144"/>
      <c r="H10" s="21"/>
      <c r="I10" s="21"/>
      <c r="J10" s="121" t="e">
        <f ca="1">(VLOOKUP(D10&amp;G10,Dropdown!$A$101:$D$357,4,FALSE))*H10</f>
        <v>#N/A</v>
      </c>
      <c r="K10" s="122">
        <f t="shared" si="0"/>
        <v>0</v>
      </c>
      <c r="L10" s="145"/>
      <c r="M10" s="126" t="e">
        <f t="shared" ca="1" si="1"/>
        <v>#N/A</v>
      </c>
      <c r="O10" s="138"/>
      <c r="P10" s="151"/>
    </row>
    <row r="11" spans="1:16" x14ac:dyDescent="0.25">
      <c r="A11" s="21"/>
      <c r="B11" s="119"/>
      <c r="C11" s="144"/>
      <c r="D11" s="144"/>
      <c r="E11" s="120" t="e">
        <f>VLOOKUP(D11,Dropdown!$A$2:$C$27,3,FALSE)</f>
        <v>#N/A</v>
      </c>
      <c r="F11" s="120" t="e">
        <f>VLOOKUP(E11,Dropdown!$C$2:$D$27,2,FALSE)</f>
        <v>#N/A</v>
      </c>
      <c r="G11" s="144"/>
      <c r="H11" s="21"/>
      <c r="I11" s="21"/>
      <c r="J11" s="121" t="e">
        <f ca="1">(VLOOKUP(D11&amp;G11,Dropdown!$A$101:$D$357,4,FALSE))*H11</f>
        <v>#N/A</v>
      </c>
      <c r="K11" s="122">
        <f t="shared" si="0"/>
        <v>0</v>
      </c>
      <c r="L11" s="145"/>
      <c r="M11" s="126" t="e">
        <f t="shared" ca="1" si="1"/>
        <v>#N/A</v>
      </c>
      <c r="O11" s="138"/>
      <c r="P11" s="151"/>
    </row>
    <row r="12" spans="1:16" x14ac:dyDescent="0.25">
      <c r="A12" s="21"/>
      <c r="B12" s="119"/>
      <c r="C12" s="144"/>
      <c r="D12" s="144"/>
      <c r="E12" s="120" t="e">
        <f>VLOOKUP(D12,Dropdown!$A$2:$C$27,3,FALSE)</f>
        <v>#N/A</v>
      </c>
      <c r="F12" s="120" t="e">
        <f>VLOOKUP(E12,Dropdown!$C$2:$D$27,2,FALSE)</f>
        <v>#N/A</v>
      </c>
      <c r="G12" s="144"/>
      <c r="H12" s="21"/>
      <c r="I12" s="21"/>
      <c r="J12" s="121" t="e">
        <f ca="1">(VLOOKUP(D12&amp;G12,Dropdown!$A$101:$D$357,4,FALSE))*H12</f>
        <v>#N/A</v>
      </c>
      <c r="K12" s="122">
        <f t="shared" si="0"/>
        <v>0</v>
      </c>
      <c r="L12" s="145"/>
      <c r="M12" s="126" t="e">
        <f t="shared" ca="1" si="1"/>
        <v>#N/A</v>
      </c>
      <c r="O12" s="138"/>
      <c r="P12" s="151"/>
    </row>
    <row r="13" spans="1:16" x14ac:dyDescent="0.25">
      <c r="A13" s="21"/>
      <c r="B13" s="119"/>
      <c r="C13" s="144"/>
      <c r="D13" s="144"/>
      <c r="E13" s="120" t="e">
        <f>VLOOKUP(D13,Dropdown!$A$2:$C$27,3,FALSE)</f>
        <v>#N/A</v>
      </c>
      <c r="F13" s="120" t="e">
        <f>VLOOKUP(E13,Dropdown!$C$2:$D$27,2,FALSE)</f>
        <v>#N/A</v>
      </c>
      <c r="G13" s="144"/>
      <c r="H13" s="21"/>
      <c r="I13" s="21"/>
      <c r="J13" s="121" t="e">
        <f ca="1">(VLOOKUP(D13&amp;G13,Dropdown!$A$101:$D$357,4,FALSE))*H13</f>
        <v>#N/A</v>
      </c>
      <c r="K13" s="122">
        <f t="shared" si="0"/>
        <v>0</v>
      </c>
      <c r="L13" s="145"/>
      <c r="M13" s="126" t="e">
        <f t="shared" ca="1" si="1"/>
        <v>#N/A</v>
      </c>
      <c r="O13" s="154"/>
      <c r="P13" s="21"/>
    </row>
    <row r="14" spans="1:16" x14ac:dyDescent="0.25">
      <c r="A14" s="21"/>
      <c r="B14" s="119"/>
      <c r="C14" s="144"/>
      <c r="D14" s="144"/>
      <c r="E14" s="120" t="e">
        <f>VLOOKUP(D14,Dropdown!$A$2:$C$27,3,FALSE)</f>
        <v>#N/A</v>
      </c>
      <c r="F14" s="120" t="e">
        <f>VLOOKUP(E14,Dropdown!$C$2:$D$27,2,FALSE)</f>
        <v>#N/A</v>
      </c>
      <c r="G14" s="144"/>
      <c r="H14" s="21"/>
      <c r="I14" s="21"/>
      <c r="J14" s="121" t="e">
        <f ca="1">(VLOOKUP(D14&amp;G14,Dropdown!$A$101:$D$357,4,FALSE))*H14</f>
        <v>#N/A</v>
      </c>
      <c r="K14" s="122">
        <f t="shared" si="0"/>
        <v>0</v>
      </c>
      <c r="L14" s="145"/>
      <c r="M14" s="126" t="e">
        <f t="shared" ca="1" si="1"/>
        <v>#N/A</v>
      </c>
      <c r="O14" s="154"/>
      <c r="P14" s="21"/>
    </row>
    <row r="15" spans="1:16" x14ac:dyDescent="0.25">
      <c r="A15" s="21"/>
      <c r="B15" s="119"/>
      <c r="C15" s="144"/>
      <c r="D15" s="144"/>
      <c r="E15" s="120" t="e">
        <f>VLOOKUP(D15,Dropdown!$A$2:$C$27,3,FALSE)</f>
        <v>#N/A</v>
      </c>
      <c r="F15" s="120" t="e">
        <f>VLOOKUP(E15,Dropdown!$C$2:$D$27,2,FALSE)</f>
        <v>#N/A</v>
      </c>
      <c r="G15" s="144"/>
      <c r="H15" s="21"/>
      <c r="I15" s="21"/>
      <c r="J15" s="121" t="e">
        <f ca="1">(VLOOKUP(D15&amp;G15,Dropdown!$A$101:$D$357,4,FALSE))*H15</f>
        <v>#N/A</v>
      </c>
      <c r="K15" s="122">
        <f t="shared" si="0"/>
        <v>0</v>
      </c>
      <c r="L15" s="145"/>
      <c r="M15" s="126" t="e">
        <f t="shared" ca="1" si="1"/>
        <v>#N/A</v>
      </c>
      <c r="O15" s="154"/>
      <c r="P15" s="21"/>
    </row>
    <row r="16" spans="1:16" x14ac:dyDescent="0.25">
      <c r="A16" s="21"/>
      <c r="B16" s="119"/>
      <c r="C16" s="144"/>
      <c r="D16" s="144"/>
      <c r="E16" s="120" t="e">
        <f>VLOOKUP(D16,Dropdown!$A$2:$C$27,3,FALSE)</f>
        <v>#N/A</v>
      </c>
      <c r="F16" s="120" t="e">
        <f>VLOOKUP(E16,Dropdown!$C$2:$D$27,2,FALSE)</f>
        <v>#N/A</v>
      </c>
      <c r="G16" s="144"/>
      <c r="H16" s="21"/>
      <c r="I16" s="21"/>
      <c r="J16" s="121" t="e">
        <f ca="1">(VLOOKUP(D16&amp;G16,Dropdown!$A$101:$D$357,4,FALSE))*H16</f>
        <v>#N/A</v>
      </c>
      <c r="K16" s="122">
        <f t="shared" si="0"/>
        <v>0</v>
      </c>
      <c r="L16" s="145"/>
      <c r="M16" s="126" t="e">
        <f t="shared" ca="1" si="1"/>
        <v>#N/A</v>
      </c>
      <c r="O16" s="154"/>
      <c r="P16" s="21"/>
    </row>
    <row r="17" spans="1:16" x14ac:dyDescent="0.25">
      <c r="A17" s="21"/>
      <c r="B17" s="119"/>
      <c r="C17" s="144"/>
      <c r="D17" s="144"/>
      <c r="E17" s="120" t="e">
        <f>VLOOKUP(D17,Dropdown!$A$2:$C$27,3,FALSE)</f>
        <v>#N/A</v>
      </c>
      <c r="F17" s="120" t="e">
        <f>VLOOKUP(E17,Dropdown!$C$2:$D$27,2,FALSE)</f>
        <v>#N/A</v>
      </c>
      <c r="G17" s="144"/>
      <c r="H17" s="21"/>
      <c r="I17" s="21"/>
      <c r="J17" s="121" t="e">
        <f ca="1">(VLOOKUP(D17&amp;G17,Dropdown!$A$101:$D$357,4,FALSE))*H17</f>
        <v>#N/A</v>
      </c>
      <c r="K17" s="122">
        <f t="shared" si="0"/>
        <v>0</v>
      </c>
      <c r="L17" s="145"/>
      <c r="M17" s="126" t="e">
        <f t="shared" ca="1" si="1"/>
        <v>#N/A</v>
      </c>
      <c r="O17" s="154"/>
      <c r="P17" s="21"/>
    </row>
    <row r="18" spans="1:16" x14ac:dyDescent="0.25">
      <c r="A18" s="21"/>
      <c r="B18" s="119"/>
      <c r="C18" s="144"/>
      <c r="D18" s="144"/>
      <c r="E18" s="120" t="e">
        <f>VLOOKUP(D18,Dropdown!$A$2:$C$27,3,FALSE)</f>
        <v>#N/A</v>
      </c>
      <c r="F18" s="120" t="e">
        <f>VLOOKUP(E18,Dropdown!$C$2:$D$27,2,FALSE)</f>
        <v>#N/A</v>
      </c>
      <c r="G18" s="144"/>
      <c r="H18" s="21"/>
      <c r="I18" s="21"/>
      <c r="J18" s="121" t="e">
        <f ca="1">(VLOOKUP(D18&amp;G18,Dropdown!$A$101:$D$357,4,FALSE))*H18</f>
        <v>#N/A</v>
      </c>
      <c r="K18" s="122">
        <f t="shared" si="0"/>
        <v>0</v>
      </c>
      <c r="L18" s="145"/>
      <c r="M18" s="126" t="e">
        <f t="shared" ca="1" si="1"/>
        <v>#N/A</v>
      </c>
      <c r="O18" s="154"/>
      <c r="P18" s="21"/>
    </row>
    <row r="19" spans="1:16" x14ac:dyDescent="0.25">
      <c r="A19" s="21"/>
      <c r="B19" s="119"/>
      <c r="C19" s="144"/>
      <c r="D19" s="144"/>
      <c r="E19" s="120" t="e">
        <f>VLOOKUP(D19,Dropdown!$A$2:$C$27,3,FALSE)</f>
        <v>#N/A</v>
      </c>
      <c r="F19" s="120" t="e">
        <f>VLOOKUP(E19,Dropdown!$C$2:$D$27,2,FALSE)</f>
        <v>#N/A</v>
      </c>
      <c r="G19" s="144"/>
      <c r="H19" s="21"/>
      <c r="I19" s="21"/>
      <c r="J19" s="121" t="e">
        <f ca="1">(VLOOKUP(D19&amp;G19,Dropdown!$A$101:$D$357,4,FALSE))*H19</f>
        <v>#N/A</v>
      </c>
      <c r="K19" s="122">
        <f t="shared" si="0"/>
        <v>0</v>
      </c>
      <c r="L19" s="145"/>
      <c r="M19" s="126" t="e">
        <f t="shared" ca="1" si="1"/>
        <v>#N/A</v>
      </c>
      <c r="O19" s="154"/>
      <c r="P19" s="21"/>
    </row>
    <row r="20" spans="1:16" x14ac:dyDescent="0.25">
      <c r="A20" s="21"/>
      <c r="B20" s="119"/>
      <c r="C20" s="144"/>
      <c r="D20" s="144"/>
      <c r="E20" s="120" t="e">
        <f>VLOOKUP(D20,Dropdown!$A$2:$C$27,3,FALSE)</f>
        <v>#N/A</v>
      </c>
      <c r="F20" s="120" t="e">
        <f>VLOOKUP(E20,Dropdown!$C$2:$D$27,2,FALSE)</f>
        <v>#N/A</v>
      </c>
      <c r="G20" s="144"/>
      <c r="H20" s="21"/>
      <c r="I20" s="21"/>
      <c r="J20" s="121" t="e">
        <f ca="1">(VLOOKUP(D20&amp;G20,Dropdown!$A$101:$D$357,4,FALSE))*H20</f>
        <v>#N/A</v>
      </c>
      <c r="K20" s="122">
        <f t="shared" si="0"/>
        <v>0</v>
      </c>
      <c r="L20" s="145"/>
      <c r="M20" s="126" t="e">
        <f t="shared" ca="1" si="1"/>
        <v>#N/A</v>
      </c>
      <c r="O20" s="154"/>
      <c r="P20" s="21"/>
    </row>
    <row r="21" spans="1:16" x14ac:dyDescent="0.25">
      <c r="A21" s="21"/>
      <c r="B21" s="119"/>
      <c r="C21" s="144"/>
      <c r="D21" s="144"/>
      <c r="E21" s="120" t="e">
        <f>VLOOKUP(D21,Dropdown!$A$2:$C$27,3,FALSE)</f>
        <v>#N/A</v>
      </c>
      <c r="F21" s="120" t="e">
        <f>VLOOKUP(E21,Dropdown!$C$2:$D$27,2,FALSE)</f>
        <v>#N/A</v>
      </c>
      <c r="G21" s="144"/>
      <c r="H21" s="21"/>
      <c r="I21" s="21"/>
      <c r="J21" s="121" t="e">
        <f ca="1">(VLOOKUP(D21&amp;G21,Dropdown!$A$101:$D$357,4,FALSE))*H21</f>
        <v>#N/A</v>
      </c>
      <c r="K21" s="122">
        <f t="shared" si="0"/>
        <v>0</v>
      </c>
      <c r="L21" s="145"/>
      <c r="M21" s="126" t="e">
        <f t="shared" ca="1" si="1"/>
        <v>#N/A</v>
      </c>
      <c r="O21" s="154"/>
      <c r="P21" s="21"/>
    </row>
    <row r="22" spans="1:16" x14ac:dyDescent="0.25">
      <c r="A22" s="21"/>
      <c r="B22" s="119"/>
      <c r="C22" s="144"/>
      <c r="D22" s="144"/>
      <c r="E22" s="120" t="e">
        <f>VLOOKUP(D22,Dropdown!$A$2:$C$27,3,FALSE)</f>
        <v>#N/A</v>
      </c>
      <c r="F22" s="120" t="e">
        <f>VLOOKUP(E22,Dropdown!$C$2:$D$27,2,FALSE)</f>
        <v>#N/A</v>
      </c>
      <c r="G22" s="144"/>
      <c r="H22" s="21"/>
      <c r="I22" s="21"/>
      <c r="J22" s="121" t="e">
        <f ca="1">(VLOOKUP(D22&amp;G22,Dropdown!$A$101:$D$357,4,FALSE))*H22</f>
        <v>#N/A</v>
      </c>
      <c r="K22" s="122">
        <f t="shared" si="0"/>
        <v>0</v>
      </c>
      <c r="L22" s="145"/>
      <c r="M22" s="126" t="e">
        <f t="shared" ca="1" si="1"/>
        <v>#N/A</v>
      </c>
      <c r="O22" s="138"/>
      <c r="P22" s="151"/>
    </row>
    <row r="23" spans="1:16" x14ac:dyDescent="0.25">
      <c r="A23" s="21"/>
      <c r="B23" s="119"/>
      <c r="C23" s="144"/>
      <c r="D23" s="144"/>
      <c r="E23" s="120" t="e">
        <f>VLOOKUP(D23,Dropdown!$A$2:$C$27,3,FALSE)</f>
        <v>#N/A</v>
      </c>
      <c r="F23" s="120" t="e">
        <f>VLOOKUP(E23,Dropdown!$C$2:$D$27,2,FALSE)</f>
        <v>#N/A</v>
      </c>
      <c r="G23" s="144"/>
      <c r="H23" s="21"/>
      <c r="I23" s="21"/>
      <c r="J23" s="121" t="e">
        <f ca="1">(VLOOKUP(D23&amp;G23,Dropdown!$A$101:$D$357,4,FALSE))*H23</f>
        <v>#N/A</v>
      </c>
      <c r="K23" s="122">
        <f t="shared" si="0"/>
        <v>0</v>
      </c>
      <c r="L23" s="145"/>
      <c r="M23" s="126" t="e">
        <f t="shared" ca="1" si="1"/>
        <v>#N/A</v>
      </c>
      <c r="O23" s="138"/>
      <c r="P23" s="151"/>
    </row>
    <row r="24" spans="1:16" x14ac:dyDescent="0.25">
      <c r="A24" s="21"/>
      <c r="B24" s="119"/>
      <c r="C24" s="144"/>
      <c r="D24" s="144"/>
      <c r="E24" s="120" t="e">
        <f>VLOOKUP(D24,Dropdown!$A$2:$C$27,3,FALSE)</f>
        <v>#N/A</v>
      </c>
      <c r="F24" s="120" t="e">
        <f>VLOOKUP(E24,Dropdown!$C$2:$D$27,2,FALSE)</f>
        <v>#N/A</v>
      </c>
      <c r="G24" s="144"/>
      <c r="H24" s="21"/>
      <c r="I24" s="21"/>
      <c r="J24" s="121" t="e">
        <f ca="1">(VLOOKUP(D24&amp;G24,Dropdown!$A$101:$D$357,4,FALSE))*H24</f>
        <v>#N/A</v>
      </c>
      <c r="K24" s="122">
        <f t="shared" si="0"/>
        <v>0</v>
      </c>
      <c r="L24" s="145"/>
      <c r="M24" s="126" t="e">
        <f t="shared" ca="1" si="1"/>
        <v>#N/A</v>
      </c>
      <c r="O24" s="138"/>
      <c r="P24" s="151"/>
    </row>
    <row r="25" spans="1:16" x14ac:dyDescent="0.25">
      <c r="A25" s="21"/>
      <c r="B25" s="119"/>
      <c r="C25" s="144"/>
      <c r="D25" s="144"/>
      <c r="E25" s="120" t="e">
        <f>VLOOKUP(D25,Dropdown!$A$2:$C$27,3,FALSE)</f>
        <v>#N/A</v>
      </c>
      <c r="F25" s="120" t="e">
        <f>VLOOKUP(E25,Dropdown!$C$2:$D$27,2,FALSE)</f>
        <v>#N/A</v>
      </c>
      <c r="G25" s="144"/>
      <c r="H25" s="21"/>
      <c r="I25" s="21"/>
      <c r="J25" s="121" t="e">
        <f ca="1">(VLOOKUP(D25&amp;G25,Dropdown!$A$101:$D$357,4,FALSE))*H25</f>
        <v>#N/A</v>
      </c>
      <c r="K25" s="122">
        <f t="shared" si="0"/>
        <v>0</v>
      </c>
      <c r="L25" s="145"/>
      <c r="M25" s="126" t="e">
        <f t="shared" ca="1" si="1"/>
        <v>#N/A</v>
      </c>
      <c r="O25" s="138"/>
      <c r="P25" s="151"/>
    </row>
    <row r="26" spans="1:16" x14ac:dyDescent="0.25">
      <c r="A26" s="21"/>
      <c r="B26" s="119"/>
      <c r="C26" s="144"/>
      <c r="D26" s="144"/>
      <c r="E26" s="120" t="e">
        <f>VLOOKUP(D26,Dropdown!$A$2:$C$27,3,FALSE)</f>
        <v>#N/A</v>
      </c>
      <c r="F26" s="120" t="e">
        <f>VLOOKUP(E26,Dropdown!$C$2:$D$27,2,FALSE)</f>
        <v>#N/A</v>
      </c>
      <c r="G26" s="144"/>
      <c r="H26" s="21"/>
      <c r="I26" s="21"/>
      <c r="J26" s="121" t="e">
        <f ca="1">(VLOOKUP(D26&amp;G26,Dropdown!$A$101:$D$357,4,FALSE))*H26</f>
        <v>#N/A</v>
      </c>
      <c r="K26" s="122">
        <f t="shared" si="0"/>
        <v>0</v>
      </c>
      <c r="L26" s="145"/>
      <c r="M26" s="126" t="e">
        <f t="shared" ca="1" si="1"/>
        <v>#N/A</v>
      </c>
      <c r="O26" s="138"/>
      <c r="P26" s="151"/>
    </row>
    <row r="27" spans="1:16" s="167" customFormat="1" x14ac:dyDescent="0.25">
      <c r="A27" s="21"/>
      <c r="B27" s="119"/>
      <c r="C27" s="144"/>
      <c r="D27" s="144"/>
      <c r="E27" s="120" t="e">
        <f>VLOOKUP(D27,Dropdown!$A$2:$C$27,3,FALSE)</f>
        <v>#N/A</v>
      </c>
      <c r="F27" s="120" t="e">
        <f>VLOOKUP(E27,Dropdown!$C$2:$D$27,2,FALSE)</f>
        <v>#N/A</v>
      </c>
      <c r="G27" s="144"/>
      <c r="H27" s="21"/>
      <c r="I27" s="21"/>
      <c r="J27" s="121" t="e">
        <f ca="1">(VLOOKUP(D27&amp;G27,Dropdown!$A$101:$D$357,4,FALSE))*H27</f>
        <v>#N/A</v>
      </c>
      <c r="K27" s="122">
        <f t="shared" si="0"/>
        <v>0</v>
      </c>
      <c r="L27" s="145"/>
      <c r="M27" s="126" t="e">
        <f t="shared" ca="1" si="1"/>
        <v>#N/A</v>
      </c>
      <c r="N27" s="138"/>
      <c r="O27" s="138"/>
      <c r="P27" s="151"/>
    </row>
    <row r="28" spans="1:16" x14ac:dyDescent="0.25">
      <c r="A28" s="21"/>
      <c r="B28" s="119"/>
      <c r="C28" s="144"/>
      <c r="D28" s="144"/>
      <c r="E28" s="120" t="e">
        <f>VLOOKUP(D28,Dropdown!$A$2:$C$27,3,FALSE)</f>
        <v>#N/A</v>
      </c>
      <c r="F28" s="120" t="e">
        <f>VLOOKUP(E28,Dropdown!$C$2:$D$27,2,FALSE)</f>
        <v>#N/A</v>
      </c>
      <c r="G28" s="144"/>
      <c r="H28" s="21"/>
      <c r="I28" s="21"/>
      <c r="J28" s="121" t="e">
        <f ca="1">(VLOOKUP(D28&amp;G28,Dropdown!$A$101:$D$357,4,FALSE))*H28</f>
        <v>#N/A</v>
      </c>
      <c r="K28" s="122">
        <f t="shared" si="0"/>
        <v>0</v>
      </c>
      <c r="L28" s="145"/>
      <c r="M28" s="126" t="e">
        <f t="shared" ca="1" si="1"/>
        <v>#N/A</v>
      </c>
      <c r="O28" s="138"/>
      <c r="P28" s="151"/>
    </row>
    <row r="29" spans="1:16" x14ac:dyDescent="0.25">
      <c r="A29" s="21"/>
      <c r="B29" s="119"/>
      <c r="C29" s="144"/>
      <c r="D29" s="144"/>
      <c r="E29" s="120" t="e">
        <f>VLOOKUP(D29,Dropdown!$A$2:$C$27,3,FALSE)</f>
        <v>#N/A</v>
      </c>
      <c r="F29" s="120" t="e">
        <f>VLOOKUP(E29,Dropdown!$C$2:$D$27,2,FALSE)</f>
        <v>#N/A</v>
      </c>
      <c r="G29" s="144"/>
      <c r="H29" s="21"/>
      <c r="I29" s="21"/>
      <c r="J29" s="121" t="e">
        <f ca="1">(VLOOKUP(D29&amp;G29,Dropdown!$A$101:$D$357,4,FALSE))*H29</f>
        <v>#N/A</v>
      </c>
      <c r="K29" s="122">
        <f t="shared" si="0"/>
        <v>0</v>
      </c>
      <c r="L29" s="145"/>
      <c r="M29" s="126" t="e">
        <f t="shared" ca="1" si="1"/>
        <v>#N/A</v>
      </c>
      <c r="O29" s="138"/>
      <c r="P29" s="151"/>
    </row>
    <row r="30" spans="1:16" x14ac:dyDescent="0.25">
      <c r="A30" s="21"/>
      <c r="B30" s="119"/>
      <c r="C30" s="144"/>
      <c r="D30" s="144"/>
      <c r="E30" s="120" t="e">
        <f>VLOOKUP(D30,Dropdown!$A$2:$C$27,3,FALSE)</f>
        <v>#N/A</v>
      </c>
      <c r="F30" s="120" t="e">
        <f>VLOOKUP(E30,Dropdown!$C$2:$D$27,2,FALSE)</f>
        <v>#N/A</v>
      </c>
      <c r="G30" s="144"/>
      <c r="H30" s="21"/>
      <c r="I30" s="21"/>
      <c r="J30" s="121" t="e">
        <f ca="1">(VLOOKUP(D30&amp;G30,Dropdown!$A$101:$D$357,4,FALSE))*H30</f>
        <v>#N/A</v>
      </c>
      <c r="K30" s="122">
        <f t="shared" si="0"/>
        <v>0</v>
      </c>
      <c r="L30" s="145"/>
      <c r="M30" s="126" t="e">
        <f t="shared" ca="1" si="1"/>
        <v>#N/A</v>
      </c>
      <c r="O30" s="138"/>
      <c r="P30" s="151"/>
    </row>
    <row r="31" spans="1:16" x14ac:dyDescent="0.25">
      <c r="A31" s="162"/>
      <c r="B31" s="163"/>
      <c r="C31" s="144"/>
      <c r="D31" s="162"/>
      <c r="E31" s="120" t="e">
        <f>VLOOKUP(D31,Dropdown!$A$2:$C$27,3,FALSE)</f>
        <v>#N/A</v>
      </c>
      <c r="F31" s="120" t="e">
        <f>VLOOKUP(E31,Dropdown!$C$2:$D$27,2,FALSE)</f>
        <v>#N/A</v>
      </c>
      <c r="G31" s="162"/>
      <c r="H31" s="162"/>
      <c r="I31" s="162"/>
      <c r="J31" s="121" t="e">
        <f ca="1">(VLOOKUP(D31&amp;G31,Dropdown!$A$101:$D$357,4,FALSE))*H31</f>
        <v>#N/A</v>
      </c>
      <c r="K31" s="122">
        <f t="shared" si="0"/>
        <v>0</v>
      </c>
      <c r="L31" s="164"/>
      <c r="M31" s="126" t="e">
        <f t="shared" ca="1" si="1"/>
        <v>#N/A</v>
      </c>
      <c r="N31" s="165"/>
      <c r="O31" s="165"/>
      <c r="P31" s="166"/>
    </row>
    <row r="32" spans="1:16" x14ac:dyDescent="0.25">
      <c r="A32" s="21"/>
      <c r="B32" s="119"/>
      <c r="C32" s="144"/>
      <c r="D32" s="144"/>
      <c r="E32" s="120" t="e">
        <f>VLOOKUP(D32,Dropdown!$A$2:$C$27,3,FALSE)</f>
        <v>#N/A</v>
      </c>
      <c r="F32" s="120" t="e">
        <f>VLOOKUP(E32,Dropdown!$C$2:$D$27,2,FALSE)</f>
        <v>#N/A</v>
      </c>
      <c r="G32" s="144"/>
      <c r="H32" s="21"/>
      <c r="I32" s="21"/>
      <c r="J32" s="121" t="e">
        <f ca="1">(VLOOKUP(D32&amp;G32,Dropdown!$A$101:$D$357,4,FALSE))*H32</f>
        <v>#N/A</v>
      </c>
      <c r="K32" s="122">
        <f t="shared" si="0"/>
        <v>0</v>
      </c>
      <c r="L32" s="145"/>
      <c r="M32" s="126" t="e">
        <f t="shared" ca="1" si="1"/>
        <v>#N/A</v>
      </c>
      <c r="O32" s="138"/>
      <c r="P32" s="151"/>
    </row>
    <row r="33" spans="1:16" s="167" customFormat="1" x14ac:dyDescent="0.25">
      <c r="A33" s="21"/>
      <c r="B33" s="119"/>
      <c r="C33" s="144"/>
      <c r="D33" s="144"/>
      <c r="E33" s="120" t="e">
        <f>VLOOKUP(D33,Dropdown!$A$2:$C$27,3,FALSE)</f>
        <v>#N/A</v>
      </c>
      <c r="F33" s="120" t="e">
        <f>VLOOKUP(E33,Dropdown!$C$2:$D$27,2,FALSE)</f>
        <v>#N/A</v>
      </c>
      <c r="G33" s="144"/>
      <c r="H33" s="21"/>
      <c r="I33" s="21"/>
      <c r="J33" s="121" t="e">
        <f ca="1">(VLOOKUP(D33&amp;G33,Dropdown!$A$101:$D$357,4,FALSE))*H33</f>
        <v>#N/A</v>
      </c>
      <c r="K33" s="122">
        <f t="shared" si="0"/>
        <v>0</v>
      </c>
      <c r="L33" s="145"/>
      <c r="M33" s="126" t="e">
        <f t="shared" ca="1" si="1"/>
        <v>#N/A</v>
      </c>
      <c r="N33" s="138"/>
      <c r="O33" s="138"/>
      <c r="P33" s="151"/>
    </row>
    <row r="34" spans="1:16" x14ac:dyDescent="0.25">
      <c r="A34" s="21"/>
      <c r="B34" s="119"/>
      <c r="C34" s="144"/>
      <c r="D34" s="144"/>
      <c r="E34" s="120" t="e">
        <f>VLOOKUP(D34,Dropdown!$A$2:$C$27,3,FALSE)</f>
        <v>#N/A</v>
      </c>
      <c r="F34" s="120" t="e">
        <f>VLOOKUP(E34,Dropdown!$C$2:$D$27,2,FALSE)</f>
        <v>#N/A</v>
      </c>
      <c r="G34" s="144"/>
      <c r="H34" s="21"/>
      <c r="I34" s="21"/>
      <c r="J34" s="121" t="e">
        <f ca="1">(VLOOKUP(D34&amp;G34,Dropdown!$A$101:$D$357,4,FALSE))*H34</f>
        <v>#N/A</v>
      </c>
      <c r="K34" s="122">
        <f t="shared" si="0"/>
        <v>0</v>
      </c>
      <c r="L34" s="145"/>
      <c r="M34" s="126" t="e">
        <f t="shared" ca="1" si="1"/>
        <v>#N/A</v>
      </c>
      <c r="O34" s="138"/>
      <c r="P34" s="21"/>
    </row>
    <row r="35" spans="1:16" x14ac:dyDescent="0.25">
      <c r="A35" s="21"/>
      <c r="B35" s="119"/>
      <c r="C35" s="144"/>
      <c r="D35" s="144"/>
      <c r="E35" s="120" t="e">
        <f>VLOOKUP(D35,Dropdown!$A$2:$C$27,3,FALSE)</f>
        <v>#N/A</v>
      </c>
      <c r="F35" s="120" t="e">
        <f>VLOOKUP(E35,Dropdown!$C$2:$D$27,2,FALSE)</f>
        <v>#N/A</v>
      </c>
      <c r="G35" s="144"/>
      <c r="H35" s="21"/>
      <c r="I35" s="21"/>
      <c r="J35" s="121" t="e">
        <f ca="1">(VLOOKUP(D35&amp;G35,Dropdown!$A$101:$D$357,4,FALSE))*H35</f>
        <v>#N/A</v>
      </c>
      <c r="K35" s="122">
        <f t="shared" si="0"/>
        <v>0</v>
      </c>
      <c r="L35" s="145"/>
      <c r="M35" s="126" t="e">
        <f t="shared" ca="1" si="1"/>
        <v>#N/A</v>
      </c>
      <c r="O35" s="138"/>
      <c r="P35" s="21"/>
    </row>
    <row r="36" spans="1:16" x14ac:dyDescent="0.25">
      <c r="A36" s="21"/>
      <c r="B36" s="119"/>
      <c r="C36" s="144"/>
      <c r="D36" s="144"/>
      <c r="E36" s="120" t="e">
        <f>VLOOKUP(D36,Dropdown!$A$2:$C$27,3,FALSE)</f>
        <v>#N/A</v>
      </c>
      <c r="F36" s="120" t="e">
        <f>VLOOKUP(E36,Dropdown!$C$2:$D$27,2,FALSE)</f>
        <v>#N/A</v>
      </c>
      <c r="G36" s="144"/>
      <c r="H36" s="21"/>
      <c r="I36" s="21"/>
      <c r="J36" s="121" t="e">
        <f ca="1">(VLOOKUP(D36&amp;G36,Dropdown!$A$101:$D$357,4,FALSE))*H36</f>
        <v>#N/A</v>
      </c>
      <c r="K36" s="122">
        <f t="shared" si="0"/>
        <v>0</v>
      </c>
      <c r="L36" s="145"/>
      <c r="M36" s="126" t="e">
        <f t="shared" ca="1" si="1"/>
        <v>#N/A</v>
      </c>
      <c r="O36" s="138"/>
      <c r="P36" s="151"/>
    </row>
    <row r="37" spans="1:16" x14ac:dyDescent="0.25">
      <c r="A37" s="21"/>
      <c r="B37" s="119"/>
      <c r="C37" s="144"/>
      <c r="D37" s="144"/>
      <c r="E37" s="120" t="e">
        <f>VLOOKUP(D37,Dropdown!$A$2:$C$27,3,FALSE)</f>
        <v>#N/A</v>
      </c>
      <c r="F37" s="120" t="e">
        <f>VLOOKUP(E37,Dropdown!$C$2:$D$27,2,FALSE)</f>
        <v>#N/A</v>
      </c>
      <c r="G37" s="144"/>
      <c r="H37" s="21"/>
      <c r="I37" s="21"/>
      <c r="J37" s="121" t="e">
        <f ca="1">(VLOOKUP(D37&amp;G37,Dropdown!$A$101:$D$357,4,FALSE))*H37</f>
        <v>#N/A</v>
      </c>
      <c r="K37" s="122">
        <f t="shared" si="0"/>
        <v>0</v>
      </c>
      <c r="L37" s="145"/>
      <c r="M37" s="126" t="e">
        <f t="shared" ca="1" si="1"/>
        <v>#N/A</v>
      </c>
      <c r="O37" s="138"/>
      <c r="P37" s="21"/>
    </row>
    <row r="38" spans="1:16" x14ac:dyDescent="0.25">
      <c r="A38" s="21"/>
      <c r="B38" s="119"/>
      <c r="C38" s="144"/>
      <c r="D38" s="144"/>
      <c r="E38" s="120" t="e">
        <f>VLOOKUP(D38,Dropdown!$A$2:$C$27,3,FALSE)</f>
        <v>#N/A</v>
      </c>
      <c r="F38" s="120" t="e">
        <f>VLOOKUP(E38,Dropdown!$C$2:$D$27,2,FALSE)</f>
        <v>#N/A</v>
      </c>
      <c r="G38" s="144"/>
      <c r="H38" s="21"/>
      <c r="I38" s="21"/>
      <c r="J38" s="121" t="e">
        <f ca="1">(VLOOKUP(D38&amp;G38,Dropdown!$A$101:$D$357,4,FALSE))*H38</f>
        <v>#N/A</v>
      </c>
      <c r="K38" s="122">
        <f t="shared" si="0"/>
        <v>0</v>
      </c>
      <c r="L38" s="145"/>
      <c r="M38" s="126" t="e">
        <f t="shared" ca="1" si="1"/>
        <v>#N/A</v>
      </c>
      <c r="O38" s="138"/>
      <c r="P38" s="151"/>
    </row>
    <row r="39" spans="1:16" x14ac:dyDescent="0.25">
      <c r="A39" s="21"/>
      <c r="B39" s="119"/>
      <c r="C39" s="144"/>
      <c r="D39" s="144"/>
      <c r="E39" s="120" t="e">
        <f>VLOOKUP(D39,Dropdown!$A$2:$C$27,3,FALSE)</f>
        <v>#N/A</v>
      </c>
      <c r="F39" s="120" t="e">
        <f>VLOOKUP(E39,Dropdown!$C$2:$D$27,2,FALSE)</f>
        <v>#N/A</v>
      </c>
      <c r="G39" s="144"/>
      <c r="H39" s="21"/>
      <c r="I39" s="21"/>
      <c r="J39" s="121" t="e">
        <f ca="1">(VLOOKUP(D39&amp;G39,Dropdown!$A$101:$D$357,4,FALSE))*H39</f>
        <v>#N/A</v>
      </c>
      <c r="K39" s="122">
        <f t="shared" si="0"/>
        <v>0</v>
      </c>
      <c r="L39" s="145"/>
      <c r="M39" s="126" t="e">
        <f t="shared" ca="1" si="1"/>
        <v>#N/A</v>
      </c>
      <c r="O39" s="138"/>
      <c r="P39" s="151"/>
    </row>
    <row r="40" spans="1:16" x14ac:dyDescent="0.25">
      <c r="A40" s="21"/>
      <c r="B40" s="119"/>
      <c r="C40" s="144"/>
      <c r="D40" s="144"/>
      <c r="E40" s="120" t="e">
        <f>VLOOKUP(D40,Dropdown!$A$2:$C$27,3,FALSE)</f>
        <v>#N/A</v>
      </c>
      <c r="F40" s="120" t="e">
        <f>VLOOKUP(E40,Dropdown!$C$2:$D$27,2,FALSE)</f>
        <v>#N/A</v>
      </c>
      <c r="G40" s="144"/>
      <c r="H40" s="21"/>
      <c r="I40" s="21"/>
      <c r="J40" s="121" t="e">
        <f ca="1">(VLOOKUP(D40&amp;G40,Dropdown!$A$101:$D$357,4,FALSE))*H40</f>
        <v>#N/A</v>
      </c>
      <c r="K40" s="122">
        <f t="shared" si="0"/>
        <v>0</v>
      </c>
      <c r="L40" s="145"/>
      <c r="M40" s="126" t="e">
        <f t="shared" ca="1" si="1"/>
        <v>#N/A</v>
      </c>
      <c r="O40" s="138"/>
      <c r="P40" s="151"/>
    </row>
    <row r="41" spans="1:16" x14ac:dyDescent="0.25">
      <c r="A41" s="21"/>
      <c r="B41" s="119"/>
      <c r="C41" s="144"/>
      <c r="D41" s="144"/>
      <c r="E41" s="120" t="e">
        <f>VLOOKUP(D41,Dropdown!$A$2:$C$27,3,FALSE)</f>
        <v>#N/A</v>
      </c>
      <c r="F41" s="120" t="e">
        <f>VLOOKUP(E41,Dropdown!$C$2:$D$27,2,FALSE)</f>
        <v>#N/A</v>
      </c>
      <c r="G41" s="144"/>
      <c r="H41" s="21"/>
      <c r="I41" s="21"/>
      <c r="J41" s="121" t="e">
        <f ca="1">(VLOOKUP(D41&amp;G41,Dropdown!$A$101:$D$357,4,FALSE))*H41</f>
        <v>#N/A</v>
      </c>
      <c r="K41" s="122">
        <f t="shared" si="0"/>
        <v>0</v>
      </c>
      <c r="L41" s="145"/>
      <c r="M41" s="126" t="e">
        <f t="shared" ca="1" si="1"/>
        <v>#N/A</v>
      </c>
      <c r="O41" s="138"/>
      <c r="P41" s="151"/>
    </row>
    <row r="42" spans="1:16" x14ac:dyDescent="0.25">
      <c r="A42" s="162"/>
      <c r="B42" s="163"/>
      <c r="C42" s="144"/>
      <c r="D42" s="162"/>
      <c r="E42" s="120" t="e">
        <f>VLOOKUP(D42,Dropdown!$A$2:$C$27,3,FALSE)</f>
        <v>#N/A</v>
      </c>
      <c r="F42" s="120" t="e">
        <f>VLOOKUP(E42,Dropdown!$C$2:$D$27,2,FALSE)</f>
        <v>#N/A</v>
      </c>
      <c r="G42" s="162"/>
      <c r="H42" s="162"/>
      <c r="I42" s="162"/>
      <c r="J42" s="121" t="e">
        <f ca="1">(VLOOKUP(D42&amp;G42,Dropdown!$A$101:$D$357,4,FALSE))*H42</f>
        <v>#N/A</v>
      </c>
      <c r="K42" s="122">
        <f t="shared" si="0"/>
        <v>0</v>
      </c>
      <c r="L42" s="164"/>
      <c r="M42" s="126" t="e">
        <f t="shared" ca="1" si="1"/>
        <v>#N/A</v>
      </c>
      <c r="N42" s="165"/>
      <c r="O42" s="165"/>
      <c r="P42" s="166"/>
    </row>
    <row r="43" spans="1:16" x14ac:dyDescent="0.25">
      <c r="A43" s="21"/>
      <c r="B43" s="119"/>
      <c r="C43" s="144"/>
      <c r="D43" s="144"/>
      <c r="E43" s="120" t="e">
        <f>VLOOKUP(D43,Dropdown!$A$2:$C$27,3,FALSE)</f>
        <v>#N/A</v>
      </c>
      <c r="F43" s="120" t="e">
        <f>VLOOKUP(E43,Dropdown!$C$2:$D$27,2,FALSE)</f>
        <v>#N/A</v>
      </c>
      <c r="G43" s="144"/>
      <c r="H43" s="21"/>
      <c r="I43" s="21"/>
      <c r="J43" s="121" t="e">
        <f ca="1">(VLOOKUP(D43&amp;G43,Dropdown!$A$101:$D$357,4,FALSE))*H43</f>
        <v>#N/A</v>
      </c>
      <c r="K43" s="122">
        <f t="shared" si="0"/>
        <v>0</v>
      </c>
      <c r="L43" s="145"/>
      <c r="M43" s="126" t="e">
        <f t="shared" ca="1" si="1"/>
        <v>#N/A</v>
      </c>
      <c r="O43" s="138"/>
      <c r="P43" s="151"/>
    </row>
    <row r="44" spans="1:16" x14ac:dyDescent="0.25">
      <c r="A44" s="21"/>
      <c r="B44" s="119"/>
      <c r="C44" s="144"/>
      <c r="D44" s="144"/>
      <c r="E44" s="120" t="e">
        <f>VLOOKUP(D44,Dropdown!$A$2:$C$27,3,FALSE)</f>
        <v>#N/A</v>
      </c>
      <c r="F44" s="120" t="e">
        <f>VLOOKUP(E44,Dropdown!$C$2:$D$27,2,FALSE)</f>
        <v>#N/A</v>
      </c>
      <c r="G44" s="144"/>
      <c r="H44" s="21"/>
      <c r="I44" s="21"/>
      <c r="J44" s="121" t="e">
        <f ca="1">(VLOOKUP(D44&amp;G44,Dropdown!$A$101:$D$357,4,FALSE))*H44</f>
        <v>#N/A</v>
      </c>
      <c r="K44" s="122">
        <f t="shared" si="0"/>
        <v>0</v>
      </c>
      <c r="L44" s="145"/>
      <c r="M44" s="126" t="e">
        <f t="shared" ca="1" si="1"/>
        <v>#N/A</v>
      </c>
      <c r="O44" s="138"/>
      <c r="P44" s="151"/>
    </row>
    <row r="45" spans="1:16" x14ac:dyDescent="0.25">
      <c r="A45" s="21"/>
      <c r="B45" s="119"/>
      <c r="C45" s="144"/>
      <c r="D45" s="144"/>
      <c r="E45" s="120" t="e">
        <f>VLOOKUP(D45,Dropdown!$A$2:$C$27,3,FALSE)</f>
        <v>#N/A</v>
      </c>
      <c r="F45" s="120" t="e">
        <f>VLOOKUP(E45,Dropdown!$C$2:$D$27,2,FALSE)</f>
        <v>#N/A</v>
      </c>
      <c r="G45" s="144"/>
      <c r="H45" s="21"/>
      <c r="I45" s="21"/>
      <c r="J45" s="121" t="e">
        <f ca="1">(VLOOKUP(D45&amp;G45,Dropdown!$A$101:$D$357,4,FALSE))*H45</f>
        <v>#N/A</v>
      </c>
      <c r="K45" s="122">
        <f t="shared" si="0"/>
        <v>0</v>
      </c>
      <c r="L45" s="145"/>
      <c r="M45" s="126" t="e">
        <f t="shared" ca="1" si="1"/>
        <v>#N/A</v>
      </c>
      <c r="O45" s="138"/>
      <c r="P45" s="151"/>
    </row>
    <row r="46" spans="1:16" x14ac:dyDescent="0.25">
      <c r="A46" s="21"/>
      <c r="B46" s="119"/>
      <c r="C46" s="144"/>
      <c r="D46" s="144"/>
      <c r="E46" s="120" t="e">
        <f>VLOOKUP(D46,Dropdown!$A$2:$C$27,3,FALSE)</f>
        <v>#N/A</v>
      </c>
      <c r="F46" s="120" t="e">
        <f>VLOOKUP(E46,Dropdown!$C$2:$D$27,2,FALSE)</f>
        <v>#N/A</v>
      </c>
      <c r="G46" s="144"/>
      <c r="H46" s="21"/>
      <c r="I46" s="21"/>
      <c r="J46" s="121" t="e">
        <f ca="1">(VLOOKUP(D46&amp;G46,Dropdown!$A$101:$D$357,4,FALSE))*H46</f>
        <v>#N/A</v>
      </c>
      <c r="K46" s="122">
        <f t="shared" si="0"/>
        <v>0</v>
      </c>
      <c r="L46" s="145"/>
      <c r="M46" s="126" t="e">
        <f t="shared" ca="1" si="1"/>
        <v>#N/A</v>
      </c>
      <c r="O46" s="138"/>
      <c r="P46" s="151"/>
    </row>
    <row r="47" spans="1:16" x14ac:dyDescent="0.25">
      <c r="A47" s="162"/>
      <c r="B47" s="163"/>
      <c r="C47" s="144"/>
      <c r="D47" s="162"/>
      <c r="E47" s="120" t="e">
        <f>VLOOKUP(D47,Dropdown!$A$2:$C$27,3,FALSE)</f>
        <v>#N/A</v>
      </c>
      <c r="F47" s="120" t="e">
        <f>VLOOKUP(E47,Dropdown!$C$2:$D$27,2,FALSE)</f>
        <v>#N/A</v>
      </c>
      <c r="G47" s="162"/>
      <c r="H47" s="162"/>
      <c r="I47" s="162"/>
      <c r="J47" s="121" t="e">
        <f ca="1">(VLOOKUP(D47&amp;G47,Dropdown!$A$101:$D$357,4,FALSE))*H47</f>
        <v>#N/A</v>
      </c>
      <c r="K47" s="122">
        <f t="shared" si="0"/>
        <v>0</v>
      </c>
      <c r="L47" s="164"/>
      <c r="M47" s="126" t="e">
        <f t="shared" ca="1" si="1"/>
        <v>#N/A</v>
      </c>
      <c r="N47" s="165"/>
      <c r="O47" s="165"/>
      <c r="P47" s="166"/>
    </row>
    <row r="48" spans="1:16" s="167" customFormat="1" x14ac:dyDescent="0.25">
      <c r="A48" s="21"/>
      <c r="B48" s="119"/>
      <c r="C48" s="144"/>
      <c r="D48" s="144"/>
      <c r="E48" s="120" t="e">
        <f>VLOOKUP(D48,Dropdown!$A$2:$C$27,3,FALSE)</f>
        <v>#N/A</v>
      </c>
      <c r="F48" s="120" t="e">
        <f>VLOOKUP(E48,Dropdown!$C$2:$D$27,2,FALSE)</f>
        <v>#N/A</v>
      </c>
      <c r="G48" s="144"/>
      <c r="H48" s="21"/>
      <c r="I48" s="21"/>
      <c r="J48" s="121" t="e">
        <f ca="1">(VLOOKUP(D48&amp;G48,Dropdown!$A$101:$D$357,4,FALSE))*H48</f>
        <v>#N/A</v>
      </c>
      <c r="K48" s="122">
        <f t="shared" si="0"/>
        <v>0</v>
      </c>
      <c r="L48" s="145"/>
      <c r="M48" s="126" t="e">
        <f t="shared" ca="1" si="1"/>
        <v>#N/A</v>
      </c>
      <c r="N48" s="138"/>
      <c r="O48" s="138"/>
      <c r="P48" s="151"/>
    </row>
    <row r="49" spans="1:16" x14ac:dyDescent="0.25">
      <c r="A49" s="21"/>
      <c r="B49" s="119"/>
      <c r="C49" s="144"/>
      <c r="D49" s="144"/>
      <c r="E49" s="120" t="e">
        <f>VLOOKUP(D49,Dropdown!$A$2:$C$27,3,FALSE)</f>
        <v>#N/A</v>
      </c>
      <c r="F49" s="120" t="e">
        <f>VLOOKUP(E49,Dropdown!$C$2:$D$27,2,FALSE)</f>
        <v>#N/A</v>
      </c>
      <c r="G49" s="144"/>
      <c r="H49" s="21"/>
      <c r="I49" s="21"/>
      <c r="J49" s="121" t="e">
        <f ca="1">(VLOOKUP(D49&amp;G49,Dropdown!$A$101:$D$357,4,FALSE))*H49</f>
        <v>#N/A</v>
      </c>
      <c r="K49" s="122">
        <f t="shared" si="0"/>
        <v>0</v>
      </c>
      <c r="L49" s="145"/>
      <c r="M49" s="126" t="e">
        <f t="shared" ca="1" si="1"/>
        <v>#N/A</v>
      </c>
      <c r="O49" s="138"/>
      <c r="P49" s="151"/>
    </row>
    <row r="50" spans="1:16" x14ac:dyDescent="0.25">
      <c r="A50" s="21"/>
      <c r="B50" s="119"/>
      <c r="C50" s="144"/>
      <c r="D50" s="144"/>
      <c r="E50" s="120" t="e">
        <f>VLOOKUP(D50,Dropdown!$A$2:$C$27,3,FALSE)</f>
        <v>#N/A</v>
      </c>
      <c r="F50" s="120" t="e">
        <f>VLOOKUP(E50,Dropdown!$C$2:$D$27,2,FALSE)</f>
        <v>#N/A</v>
      </c>
      <c r="G50" s="144"/>
      <c r="H50" s="21"/>
      <c r="I50" s="21"/>
      <c r="J50" s="121" t="e">
        <f ca="1">(VLOOKUP(D50&amp;G50,Dropdown!$A$101:$D$357,4,FALSE))*H50</f>
        <v>#N/A</v>
      </c>
      <c r="K50" s="122">
        <f t="shared" si="0"/>
        <v>0</v>
      </c>
      <c r="L50" s="145"/>
      <c r="M50" s="126" t="e">
        <f t="shared" ca="1" si="1"/>
        <v>#N/A</v>
      </c>
      <c r="O50" s="138"/>
      <c r="P50" s="151"/>
    </row>
    <row r="51" spans="1:16" x14ac:dyDescent="0.25">
      <c r="A51" s="21"/>
      <c r="B51" s="119"/>
      <c r="C51" s="144"/>
      <c r="D51" s="144"/>
      <c r="E51" s="120" t="e">
        <f>VLOOKUP(D51,Dropdown!$A$2:$C$27,3,FALSE)</f>
        <v>#N/A</v>
      </c>
      <c r="F51" s="120" t="e">
        <f>VLOOKUP(E51,Dropdown!$C$2:$D$27,2,FALSE)</f>
        <v>#N/A</v>
      </c>
      <c r="G51" s="144"/>
      <c r="H51" s="21"/>
      <c r="I51" s="21"/>
      <c r="J51" s="121" t="e">
        <f ca="1">(VLOOKUP(D51&amp;G51,Dropdown!$A$101:$D$357,4,FALSE))*H51</f>
        <v>#N/A</v>
      </c>
      <c r="K51" s="122">
        <f t="shared" si="0"/>
        <v>0</v>
      </c>
      <c r="L51" s="145"/>
      <c r="M51" s="126" t="e">
        <f t="shared" ca="1" si="1"/>
        <v>#N/A</v>
      </c>
      <c r="O51" s="138"/>
      <c r="P51" s="151"/>
    </row>
    <row r="52" spans="1:16" x14ac:dyDescent="0.25">
      <c r="A52" s="21"/>
      <c r="B52" s="119"/>
      <c r="C52" s="144"/>
      <c r="D52" s="144"/>
      <c r="E52" s="120" t="e">
        <f>VLOOKUP(D52,Dropdown!$A$2:$C$27,3,FALSE)</f>
        <v>#N/A</v>
      </c>
      <c r="F52" s="120" t="e">
        <f>VLOOKUP(E52,Dropdown!$C$2:$D$27,2,FALSE)</f>
        <v>#N/A</v>
      </c>
      <c r="G52" s="144"/>
      <c r="H52" s="21"/>
      <c r="I52" s="21"/>
      <c r="J52" s="121" t="e">
        <f ca="1">(VLOOKUP(D52&amp;G52,Dropdown!$A$101:$D$357,4,FALSE))*H52</f>
        <v>#N/A</v>
      </c>
      <c r="K52" s="122">
        <f t="shared" si="0"/>
        <v>0</v>
      </c>
      <c r="L52" s="145"/>
      <c r="M52" s="126" t="e">
        <f t="shared" ca="1" si="1"/>
        <v>#N/A</v>
      </c>
      <c r="O52" s="138"/>
      <c r="P52" s="151"/>
    </row>
    <row r="53" spans="1:16" s="167" customFormat="1" x14ac:dyDescent="0.25">
      <c r="A53" s="21"/>
      <c r="B53" s="119"/>
      <c r="C53" s="144"/>
      <c r="D53" s="144"/>
      <c r="E53" s="120" t="e">
        <f>VLOOKUP(D53,Dropdown!$A$2:$C$27,3,FALSE)</f>
        <v>#N/A</v>
      </c>
      <c r="F53" s="120" t="e">
        <f>VLOOKUP(E53,Dropdown!$C$2:$D$27,2,FALSE)</f>
        <v>#N/A</v>
      </c>
      <c r="G53" s="144"/>
      <c r="H53" s="21"/>
      <c r="I53" s="21"/>
      <c r="J53" s="121" t="e">
        <f ca="1">(VLOOKUP(D53&amp;G53,Dropdown!$A$101:$D$357,4,FALSE))*H53</f>
        <v>#N/A</v>
      </c>
      <c r="K53" s="122">
        <f t="shared" si="0"/>
        <v>0</v>
      </c>
      <c r="L53" s="145"/>
      <c r="M53" s="126" t="e">
        <f t="shared" ca="1" si="1"/>
        <v>#N/A</v>
      </c>
      <c r="N53" s="138"/>
      <c r="O53" s="138"/>
      <c r="P53" s="151"/>
    </row>
    <row r="54" spans="1:16" x14ac:dyDescent="0.25">
      <c r="A54" s="21"/>
      <c r="B54" s="119"/>
      <c r="C54" s="144"/>
      <c r="D54" s="144"/>
      <c r="E54" s="120" t="e">
        <f>VLOOKUP(D54,Dropdown!$A$2:$C$27,3,FALSE)</f>
        <v>#N/A</v>
      </c>
      <c r="F54" s="120" t="e">
        <f>VLOOKUP(E54,Dropdown!$C$2:$D$27,2,FALSE)</f>
        <v>#N/A</v>
      </c>
      <c r="G54" s="144"/>
      <c r="H54" s="21"/>
      <c r="I54" s="21"/>
      <c r="J54" s="121" t="e">
        <f ca="1">(VLOOKUP(D54&amp;G54,Dropdown!$A$101:$D$357,4,FALSE))*H54</f>
        <v>#N/A</v>
      </c>
      <c r="K54" s="122">
        <f t="shared" si="0"/>
        <v>0</v>
      </c>
      <c r="L54" s="145"/>
      <c r="M54" s="126" t="e">
        <f t="shared" ca="1" si="1"/>
        <v>#N/A</v>
      </c>
      <c r="O54" s="138"/>
      <c r="P54" s="151"/>
    </row>
    <row r="55" spans="1:16" x14ac:dyDescent="0.25">
      <c r="A55" s="21"/>
      <c r="B55" s="119"/>
      <c r="C55" s="144"/>
      <c r="D55" s="144"/>
      <c r="E55" s="120" t="e">
        <f>VLOOKUP(D55,Dropdown!$A$2:$C$27,3,FALSE)</f>
        <v>#N/A</v>
      </c>
      <c r="F55" s="120" t="e">
        <f>VLOOKUP(E55,Dropdown!$C$2:$D$27,2,FALSE)</f>
        <v>#N/A</v>
      </c>
      <c r="G55" s="144"/>
      <c r="H55" s="21"/>
      <c r="I55" s="21"/>
      <c r="J55" s="121" t="e">
        <f ca="1">(VLOOKUP(D55&amp;G55,Dropdown!$A$101:$D$357,4,FALSE))*H55</f>
        <v>#N/A</v>
      </c>
      <c r="K55" s="122">
        <f t="shared" si="0"/>
        <v>0</v>
      </c>
      <c r="L55" s="145"/>
      <c r="M55" s="126" t="e">
        <f t="shared" ca="1" si="1"/>
        <v>#N/A</v>
      </c>
      <c r="O55" s="138"/>
      <c r="P55" s="151"/>
    </row>
    <row r="56" spans="1:16" x14ac:dyDescent="0.25">
      <c r="A56" s="21"/>
      <c r="B56" s="119"/>
      <c r="C56" s="144"/>
      <c r="D56" s="144"/>
      <c r="E56" s="120" t="e">
        <f>VLOOKUP(D56,Dropdown!$A$2:$C$27,3,FALSE)</f>
        <v>#N/A</v>
      </c>
      <c r="F56" s="120" t="e">
        <f>VLOOKUP(E56,Dropdown!$C$2:$D$27,2,FALSE)</f>
        <v>#N/A</v>
      </c>
      <c r="G56" s="144"/>
      <c r="H56" s="21"/>
      <c r="I56" s="21"/>
      <c r="J56" s="121" t="e">
        <f ca="1">(VLOOKUP(D56&amp;G56,Dropdown!$A$101:$D$357,4,FALSE))*H56</f>
        <v>#N/A</v>
      </c>
      <c r="K56" s="122">
        <f t="shared" si="0"/>
        <v>0</v>
      </c>
      <c r="L56" s="145"/>
      <c r="M56" s="126" t="e">
        <f t="shared" ca="1" si="1"/>
        <v>#N/A</v>
      </c>
      <c r="O56" s="138"/>
      <c r="P56" s="151"/>
    </row>
    <row r="57" spans="1:16" x14ac:dyDescent="0.25">
      <c r="A57" s="21"/>
      <c r="B57" s="119"/>
      <c r="C57" s="144"/>
      <c r="D57" s="144"/>
      <c r="E57" s="120" t="e">
        <f>VLOOKUP(D57,Dropdown!$A$2:$C$27,3,FALSE)</f>
        <v>#N/A</v>
      </c>
      <c r="F57" s="120" t="e">
        <f>VLOOKUP(E57,Dropdown!$C$2:$D$27,2,FALSE)</f>
        <v>#N/A</v>
      </c>
      <c r="G57" s="144"/>
      <c r="H57" s="21"/>
      <c r="I57" s="21"/>
      <c r="J57" s="121" t="e">
        <f ca="1">(VLOOKUP(D57&amp;G57,Dropdown!$A$101:$D$357,4,FALSE))*H57</f>
        <v>#N/A</v>
      </c>
      <c r="K57" s="122">
        <f t="shared" si="0"/>
        <v>0</v>
      </c>
      <c r="L57" s="145"/>
      <c r="M57" s="126" t="e">
        <f t="shared" ca="1" si="1"/>
        <v>#N/A</v>
      </c>
      <c r="O57" s="138"/>
      <c r="P57" s="151"/>
    </row>
    <row r="58" spans="1:16" x14ac:dyDescent="0.25">
      <c r="A58" s="21"/>
      <c r="B58" s="119"/>
      <c r="C58" s="144"/>
      <c r="D58" s="144"/>
      <c r="E58" s="120" t="e">
        <f>VLOOKUP(D58,Dropdown!$A$2:$C$27,3,FALSE)</f>
        <v>#N/A</v>
      </c>
      <c r="F58" s="120" t="e">
        <f>VLOOKUP(E58,Dropdown!$C$2:$D$27,2,FALSE)</f>
        <v>#N/A</v>
      </c>
      <c r="G58" s="144"/>
      <c r="H58" s="21"/>
      <c r="I58" s="21"/>
      <c r="J58" s="121" t="e">
        <f ca="1">(VLOOKUP(D58&amp;G58,Dropdown!$A$101:$D$357,4,FALSE))*H58</f>
        <v>#N/A</v>
      </c>
      <c r="K58" s="122">
        <f t="shared" si="0"/>
        <v>0</v>
      </c>
      <c r="L58" s="145"/>
      <c r="M58" s="126" t="e">
        <f t="shared" ca="1" si="1"/>
        <v>#N/A</v>
      </c>
      <c r="O58" s="138"/>
      <c r="P58" s="151"/>
    </row>
    <row r="59" spans="1:16" x14ac:dyDescent="0.25">
      <c r="A59" s="21"/>
      <c r="B59" s="119"/>
      <c r="C59" s="144"/>
      <c r="D59" s="144"/>
      <c r="E59" s="120" t="e">
        <f>VLOOKUP(D59,Dropdown!$A$2:$C$27,3,FALSE)</f>
        <v>#N/A</v>
      </c>
      <c r="F59" s="120" t="e">
        <f>VLOOKUP(E59,Dropdown!$C$2:$D$27,2,FALSE)</f>
        <v>#N/A</v>
      </c>
      <c r="G59" s="144"/>
      <c r="H59" s="21"/>
      <c r="I59" s="21"/>
      <c r="J59" s="121" t="e">
        <f ca="1">(VLOOKUP(D59&amp;G59,Dropdown!$A$101:$D$357,4,FALSE))*H59</f>
        <v>#N/A</v>
      </c>
      <c r="K59" s="122">
        <f t="shared" si="0"/>
        <v>0</v>
      </c>
      <c r="L59" s="145"/>
      <c r="M59" s="126" t="e">
        <f t="shared" ca="1" si="1"/>
        <v>#N/A</v>
      </c>
      <c r="O59" s="138"/>
      <c r="P59" s="151"/>
    </row>
    <row r="60" spans="1:16" x14ac:dyDescent="0.25">
      <c r="A60" s="21"/>
      <c r="B60" s="119"/>
      <c r="C60" s="144"/>
      <c r="D60" s="144"/>
      <c r="E60" s="120" t="e">
        <f>VLOOKUP(D60,Dropdown!$A$2:$C$27,3,FALSE)</f>
        <v>#N/A</v>
      </c>
      <c r="F60" s="120" t="e">
        <f>VLOOKUP(E60,Dropdown!$C$2:$D$27,2,FALSE)</f>
        <v>#N/A</v>
      </c>
      <c r="G60" s="144"/>
      <c r="H60" s="21"/>
      <c r="I60" s="21"/>
      <c r="J60" s="121" t="e">
        <f ca="1">(VLOOKUP(D60&amp;G60,Dropdown!$A$101:$D$357,4,FALSE))*H60</f>
        <v>#N/A</v>
      </c>
      <c r="K60" s="122">
        <f t="shared" si="0"/>
        <v>0</v>
      </c>
      <c r="L60" s="145"/>
      <c r="M60" s="126" t="e">
        <f t="shared" ca="1" si="1"/>
        <v>#N/A</v>
      </c>
      <c r="O60" s="138"/>
      <c r="P60" s="151"/>
    </row>
    <row r="61" spans="1:16" x14ac:dyDescent="0.25">
      <c r="A61" s="21"/>
      <c r="B61" s="119"/>
      <c r="C61" s="144"/>
      <c r="D61" s="144"/>
      <c r="E61" s="120" t="e">
        <f>VLOOKUP(D61,Dropdown!$A$2:$C$27,3,FALSE)</f>
        <v>#N/A</v>
      </c>
      <c r="F61" s="120" t="e">
        <f>VLOOKUP(E61,Dropdown!$C$2:$D$27,2,FALSE)</f>
        <v>#N/A</v>
      </c>
      <c r="G61" s="144"/>
      <c r="H61" s="21"/>
      <c r="I61" s="21"/>
      <c r="J61" s="121" t="e">
        <f ca="1">(VLOOKUP(D61&amp;G61,Dropdown!$A$101:$D$357,4,FALSE))*H61</f>
        <v>#N/A</v>
      </c>
      <c r="K61" s="122">
        <f t="shared" si="0"/>
        <v>0</v>
      </c>
      <c r="L61" s="145"/>
      <c r="M61" s="126" t="e">
        <f t="shared" ca="1" si="1"/>
        <v>#N/A</v>
      </c>
      <c r="O61" s="138"/>
      <c r="P61" s="151"/>
    </row>
    <row r="62" spans="1:16" x14ac:dyDescent="0.25">
      <c r="A62" s="162"/>
      <c r="B62" s="163"/>
      <c r="C62" s="144"/>
      <c r="D62" s="162"/>
      <c r="E62" s="120" t="e">
        <f>VLOOKUP(D62,Dropdown!$A$2:$C$27,3,FALSE)</f>
        <v>#N/A</v>
      </c>
      <c r="F62" s="120" t="e">
        <f>VLOOKUP(E62,Dropdown!$C$2:$D$27,2,FALSE)</f>
        <v>#N/A</v>
      </c>
      <c r="G62" s="162"/>
      <c r="H62" s="162"/>
      <c r="I62" s="162"/>
      <c r="J62" s="121" t="e">
        <f ca="1">(VLOOKUP(D62&amp;G62,Dropdown!$A$101:$D$357,4,FALSE))*H62</f>
        <v>#N/A</v>
      </c>
      <c r="K62" s="122">
        <f t="shared" si="0"/>
        <v>0</v>
      </c>
      <c r="L62" s="164"/>
      <c r="M62" s="126" t="e">
        <f t="shared" ca="1" si="1"/>
        <v>#N/A</v>
      </c>
      <c r="N62" s="165"/>
      <c r="O62" s="165"/>
      <c r="P62" s="166"/>
    </row>
    <row r="63" spans="1:16" x14ac:dyDescent="0.25">
      <c r="A63" s="168"/>
      <c r="B63" s="119"/>
      <c r="C63" s="144"/>
      <c r="D63" s="147"/>
      <c r="E63" s="120" t="e">
        <f>VLOOKUP(D63,Dropdown!$A$2:$C$27,3,FALSE)</f>
        <v>#N/A</v>
      </c>
      <c r="F63" s="120" t="e">
        <f>VLOOKUP(E63,Dropdown!$C$2:$D$27,2,FALSE)</f>
        <v>#N/A</v>
      </c>
      <c r="G63" s="147"/>
      <c r="H63" s="101"/>
      <c r="I63" s="101"/>
      <c r="J63" s="121" t="e">
        <f ca="1">(VLOOKUP(D63&amp;G63,Dropdown!$A$101:$D$357,4,FALSE))*H63</f>
        <v>#N/A</v>
      </c>
      <c r="K63" s="122">
        <f t="shared" si="0"/>
        <v>0</v>
      </c>
      <c r="L63" s="148"/>
      <c r="M63" s="126" t="e">
        <f t="shared" ca="1" si="1"/>
        <v>#N/A</v>
      </c>
      <c r="N63" s="149"/>
      <c r="O63" s="138"/>
      <c r="P63" s="152"/>
    </row>
    <row r="64" spans="1:16" s="167" customFormat="1" x14ac:dyDescent="0.25">
      <c r="A64" s="101"/>
      <c r="B64" s="119"/>
      <c r="C64" s="144"/>
      <c r="D64" s="147"/>
      <c r="E64" s="120" t="e">
        <f>VLOOKUP(D64,Dropdown!$A$2:$C$27,3,FALSE)</f>
        <v>#N/A</v>
      </c>
      <c r="F64" s="120" t="e">
        <f>VLOOKUP(E64,Dropdown!$C$2:$D$27,2,FALSE)</f>
        <v>#N/A</v>
      </c>
      <c r="G64" s="147"/>
      <c r="H64" s="101"/>
      <c r="I64" s="101"/>
      <c r="J64" s="121" t="e">
        <f ca="1">(VLOOKUP(D64&amp;G64,Dropdown!$A$101:$D$357,4,FALSE))*H64</f>
        <v>#N/A</v>
      </c>
      <c r="K64" s="122">
        <f t="shared" si="0"/>
        <v>0</v>
      </c>
      <c r="L64" s="148"/>
      <c r="M64" s="126" t="e">
        <f t="shared" ca="1" si="1"/>
        <v>#N/A</v>
      </c>
      <c r="N64" s="149"/>
      <c r="O64" s="138"/>
      <c r="P64" s="152"/>
    </row>
    <row r="65" spans="1:16" x14ac:dyDescent="0.25">
      <c r="A65" s="101"/>
      <c r="B65" s="119"/>
      <c r="C65" s="144"/>
      <c r="D65" s="147"/>
      <c r="E65" s="120" t="e">
        <f>VLOOKUP(D65,Dropdown!$A$2:$C$27,3,FALSE)</f>
        <v>#N/A</v>
      </c>
      <c r="F65" s="120" t="e">
        <f>VLOOKUP(E65,Dropdown!$C$2:$D$27,2,FALSE)</f>
        <v>#N/A</v>
      </c>
      <c r="G65" s="147"/>
      <c r="H65" s="101"/>
      <c r="I65" s="101"/>
      <c r="J65" s="121" t="e">
        <f ca="1">(VLOOKUP(D65&amp;G65,Dropdown!$A$101:$D$357,4,FALSE))*H65</f>
        <v>#N/A</v>
      </c>
      <c r="K65" s="122">
        <f t="shared" si="0"/>
        <v>0</v>
      </c>
      <c r="L65" s="148"/>
      <c r="M65" s="126" t="e">
        <f t="shared" ca="1" si="1"/>
        <v>#N/A</v>
      </c>
      <c r="N65" s="149"/>
      <c r="O65" s="138"/>
      <c r="P65" s="152"/>
    </row>
    <row r="66" spans="1:16" x14ac:dyDescent="0.25">
      <c r="A66" s="101"/>
      <c r="B66" s="119"/>
      <c r="C66" s="144"/>
      <c r="D66" s="147"/>
      <c r="E66" s="120" t="e">
        <f>VLOOKUP(D66,Dropdown!$A$2:$C$27,3,FALSE)</f>
        <v>#N/A</v>
      </c>
      <c r="F66" s="120" t="e">
        <f>VLOOKUP(E66,Dropdown!$C$2:$D$27,2,FALSE)</f>
        <v>#N/A</v>
      </c>
      <c r="G66" s="147"/>
      <c r="H66" s="101"/>
      <c r="I66" s="101"/>
      <c r="J66" s="121" t="e">
        <f ca="1">(VLOOKUP(D66&amp;G66,Dropdown!$A$101:$D$357,4,FALSE))*H66</f>
        <v>#N/A</v>
      </c>
      <c r="K66" s="122">
        <f t="shared" si="0"/>
        <v>0</v>
      </c>
      <c r="L66" s="148"/>
      <c r="M66" s="126" t="e">
        <f t="shared" ca="1" si="1"/>
        <v>#N/A</v>
      </c>
      <c r="N66" s="149"/>
      <c r="O66" s="138"/>
      <c r="P66" s="152"/>
    </row>
    <row r="67" spans="1:16" x14ac:dyDescent="0.25">
      <c r="A67" s="101"/>
      <c r="B67" s="119"/>
      <c r="C67" s="144"/>
      <c r="D67" s="147"/>
      <c r="E67" s="120" t="e">
        <f>VLOOKUP(D67,Dropdown!$A$2:$C$27,3,FALSE)</f>
        <v>#N/A</v>
      </c>
      <c r="F67" s="120" t="e">
        <f>VLOOKUP(E67,Dropdown!$C$2:$D$27,2,FALSE)</f>
        <v>#N/A</v>
      </c>
      <c r="G67" s="147"/>
      <c r="H67" s="101"/>
      <c r="I67" s="101"/>
      <c r="J67" s="121" t="e">
        <f ca="1">(VLOOKUP(D67&amp;G67,Dropdown!$A$101:$D$357,4,FALSE))*H67</f>
        <v>#N/A</v>
      </c>
      <c r="K67" s="122">
        <f t="shared" ref="K67:K130" si="2">(IF(ISBLANK(I67),0,5))*H67</f>
        <v>0</v>
      </c>
      <c r="L67" s="148"/>
      <c r="M67" s="126" t="e">
        <f t="shared" ref="M67:M130" ca="1" si="3">SUM(J67:K67)</f>
        <v>#N/A</v>
      </c>
      <c r="N67" s="149"/>
      <c r="O67" s="138"/>
      <c r="P67" s="152"/>
    </row>
    <row r="68" spans="1:16" x14ac:dyDescent="0.25">
      <c r="A68" s="162"/>
      <c r="B68" s="163"/>
      <c r="C68" s="144"/>
      <c r="D68" s="162"/>
      <c r="E68" s="120" t="e">
        <f>VLOOKUP(D68,Dropdown!$A$2:$C$27,3,FALSE)</f>
        <v>#N/A</v>
      </c>
      <c r="F68" s="120" t="e">
        <f>VLOOKUP(E68,Dropdown!$C$2:$D$27,2,FALSE)</f>
        <v>#N/A</v>
      </c>
      <c r="G68" s="162"/>
      <c r="H68" s="162"/>
      <c r="I68" s="162"/>
      <c r="J68" s="121" t="e">
        <f ca="1">(VLOOKUP(D68&amp;G68,Dropdown!$A$101:$D$357,4,FALSE))*H68</f>
        <v>#N/A</v>
      </c>
      <c r="K68" s="122">
        <f t="shared" si="2"/>
        <v>0</v>
      </c>
      <c r="L68" s="164"/>
      <c r="M68" s="126" t="e">
        <f t="shared" ca="1" si="3"/>
        <v>#N/A</v>
      </c>
      <c r="N68" s="165"/>
      <c r="O68" s="165"/>
      <c r="P68" s="166"/>
    </row>
    <row r="69" spans="1:16" x14ac:dyDescent="0.25">
      <c r="A69" s="21"/>
      <c r="B69" s="119"/>
      <c r="C69" s="144"/>
      <c r="D69" s="144"/>
      <c r="E69" s="120" t="e">
        <f>VLOOKUP(D69,Dropdown!$A$2:$C$27,3,FALSE)</f>
        <v>#N/A</v>
      </c>
      <c r="F69" s="120" t="e">
        <f>VLOOKUP(E69,Dropdown!$C$2:$D$27,2,FALSE)</f>
        <v>#N/A</v>
      </c>
      <c r="G69" s="144"/>
      <c r="H69" s="21"/>
      <c r="I69" s="21"/>
      <c r="J69" s="121" t="e">
        <f ca="1">(VLOOKUP(D69&amp;G69,Dropdown!$A$101:$D$357,4,FALSE))*H69</f>
        <v>#N/A</v>
      </c>
      <c r="K69" s="122">
        <f t="shared" si="2"/>
        <v>0</v>
      </c>
      <c r="L69" s="145"/>
      <c r="M69" s="126" t="e">
        <f t="shared" ca="1" si="3"/>
        <v>#N/A</v>
      </c>
      <c r="O69" s="138"/>
      <c r="P69" s="151"/>
    </row>
    <row r="70" spans="1:16" x14ac:dyDescent="0.25">
      <c r="A70" s="21"/>
      <c r="B70" s="119"/>
      <c r="C70" s="144"/>
      <c r="D70" s="144"/>
      <c r="E70" s="120" t="e">
        <f>VLOOKUP(D70,Dropdown!$A$2:$C$27,3,FALSE)</f>
        <v>#N/A</v>
      </c>
      <c r="F70" s="120" t="e">
        <f>VLOOKUP(E70,Dropdown!$C$2:$D$27,2,FALSE)</f>
        <v>#N/A</v>
      </c>
      <c r="G70" s="144"/>
      <c r="H70" s="21"/>
      <c r="I70" s="21"/>
      <c r="J70" s="121" t="e">
        <f ca="1">(VLOOKUP(D70&amp;G70,Dropdown!$A$101:$D$357,4,FALSE))*H70</f>
        <v>#N/A</v>
      </c>
      <c r="K70" s="122">
        <f t="shared" si="2"/>
        <v>0</v>
      </c>
      <c r="L70" s="145"/>
      <c r="M70" s="126" t="e">
        <f t="shared" ca="1" si="3"/>
        <v>#N/A</v>
      </c>
      <c r="O70" s="138"/>
      <c r="P70" s="151"/>
    </row>
    <row r="71" spans="1:16" x14ac:dyDescent="0.25">
      <c r="A71" s="21"/>
      <c r="B71" s="119"/>
      <c r="C71" s="144"/>
      <c r="D71" s="144"/>
      <c r="E71" s="120" t="e">
        <f>VLOOKUP(D71,Dropdown!$A$2:$C$27,3,FALSE)</f>
        <v>#N/A</v>
      </c>
      <c r="F71" s="120" t="e">
        <f>VLOOKUP(E71,Dropdown!$C$2:$D$27,2,FALSE)</f>
        <v>#N/A</v>
      </c>
      <c r="G71" s="144"/>
      <c r="H71" s="21"/>
      <c r="I71" s="21"/>
      <c r="J71" s="121" t="e">
        <f ca="1">(VLOOKUP(D71&amp;G71,Dropdown!$A$101:$D$357,4,FALSE))*H71</f>
        <v>#N/A</v>
      </c>
      <c r="K71" s="122">
        <f t="shared" si="2"/>
        <v>0</v>
      </c>
      <c r="L71" s="145"/>
      <c r="M71" s="126" t="e">
        <f t="shared" ca="1" si="3"/>
        <v>#N/A</v>
      </c>
      <c r="O71" s="138"/>
      <c r="P71" s="151"/>
    </row>
    <row r="72" spans="1:16" x14ac:dyDescent="0.25">
      <c r="A72" s="21"/>
      <c r="B72" s="119"/>
      <c r="C72" s="144"/>
      <c r="D72" s="144"/>
      <c r="E72" s="120" t="e">
        <f>VLOOKUP(D72,Dropdown!$A$2:$C$27,3,FALSE)</f>
        <v>#N/A</v>
      </c>
      <c r="F72" s="120" t="e">
        <f>VLOOKUP(E72,Dropdown!$C$2:$D$27,2,FALSE)</f>
        <v>#N/A</v>
      </c>
      <c r="G72" s="144"/>
      <c r="H72" s="21"/>
      <c r="I72" s="21"/>
      <c r="J72" s="121" t="e">
        <f ca="1">(VLOOKUP(D72&amp;G72,Dropdown!$A$101:$D$357,4,FALSE))*H72</f>
        <v>#N/A</v>
      </c>
      <c r="K72" s="122">
        <f t="shared" si="2"/>
        <v>0</v>
      </c>
      <c r="L72" s="145"/>
      <c r="M72" s="126" t="e">
        <f t="shared" ca="1" si="3"/>
        <v>#N/A</v>
      </c>
      <c r="O72" s="138"/>
      <c r="P72" s="151"/>
    </row>
    <row r="73" spans="1:16" x14ac:dyDescent="0.25">
      <c r="A73" s="21"/>
      <c r="B73" s="119"/>
      <c r="C73" s="144"/>
      <c r="D73" s="144"/>
      <c r="E73" s="120" t="e">
        <f>VLOOKUP(D73,Dropdown!$A$2:$C$27,3,FALSE)</f>
        <v>#N/A</v>
      </c>
      <c r="F73" s="120" t="e">
        <f>VLOOKUP(E73,Dropdown!$C$2:$D$27,2,FALSE)</f>
        <v>#N/A</v>
      </c>
      <c r="G73" s="144"/>
      <c r="H73" s="21"/>
      <c r="I73" s="21"/>
      <c r="J73" s="121" t="e">
        <f ca="1">(VLOOKUP(D73&amp;G73,Dropdown!$A$101:$D$357,4,FALSE))*H73</f>
        <v>#N/A</v>
      </c>
      <c r="K73" s="122">
        <f t="shared" si="2"/>
        <v>0</v>
      </c>
      <c r="L73" s="145"/>
      <c r="M73" s="126" t="e">
        <f t="shared" ca="1" si="3"/>
        <v>#N/A</v>
      </c>
      <c r="O73" s="138"/>
      <c r="P73" s="21"/>
    </row>
    <row r="74" spans="1:16" x14ac:dyDescent="0.25">
      <c r="A74" s="21"/>
      <c r="B74" s="119"/>
      <c r="C74" s="144"/>
      <c r="D74" s="144"/>
      <c r="E74" s="120" t="e">
        <f>VLOOKUP(D74,Dropdown!$A$2:$C$27,3,FALSE)</f>
        <v>#N/A</v>
      </c>
      <c r="F74" s="120" t="e">
        <f>VLOOKUP(E74,Dropdown!$C$2:$D$27,2,FALSE)</f>
        <v>#N/A</v>
      </c>
      <c r="G74" s="144"/>
      <c r="H74" s="21"/>
      <c r="I74" s="21"/>
      <c r="J74" s="121" t="e">
        <f ca="1">(VLOOKUP(D74&amp;G74,Dropdown!$A$101:$D$357,4,FALSE))*H74</f>
        <v>#N/A</v>
      </c>
      <c r="K74" s="122">
        <f t="shared" si="2"/>
        <v>0</v>
      </c>
      <c r="L74" s="145"/>
      <c r="M74" s="126" t="e">
        <f t="shared" ca="1" si="3"/>
        <v>#N/A</v>
      </c>
      <c r="O74" s="138"/>
      <c r="P74" s="151"/>
    </row>
    <row r="75" spans="1:16" x14ac:dyDescent="0.25">
      <c r="A75" s="21"/>
      <c r="B75" s="119"/>
      <c r="C75" s="144"/>
      <c r="D75" s="144"/>
      <c r="E75" s="120" t="e">
        <f>VLOOKUP(D75,Dropdown!$A$2:$C$27,3,FALSE)</f>
        <v>#N/A</v>
      </c>
      <c r="F75" s="120" t="e">
        <f>VLOOKUP(E75,Dropdown!$C$2:$D$27,2,FALSE)</f>
        <v>#N/A</v>
      </c>
      <c r="G75" s="144"/>
      <c r="H75" s="21"/>
      <c r="I75" s="21"/>
      <c r="J75" s="121" t="e">
        <f ca="1">(VLOOKUP(D75&amp;G75,Dropdown!$A$101:$D$357,4,FALSE))*H75</f>
        <v>#N/A</v>
      </c>
      <c r="K75" s="122">
        <f t="shared" si="2"/>
        <v>0</v>
      </c>
      <c r="L75" s="145"/>
      <c r="M75" s="126" t="e">
        <f t="shared" ca="1" si="3"/>
        <v>#N/A</v>
      </c>
      <c r="O75" s="138"/>
      <c r="P75" s="151"/>
    </row>
    <row r="76" spans="1:16" x14ac:dyDescent="0.25">
      <c r="A76" s="21"/>
      <c r="B76" s="119"/>
      <c r="C76" s="144"/>
      <c r="D76" s="144"/>
      <c r="E76" s="120" t="e">
        <f>VLOOKUP(D76,Dropdown!$A$2:$C$27,3,FALSE)</f>
        <v>#N/A</v>
      </c>
      <c r="F76" s="120" t="e">
        <f>VLOOKUP(E76,Dropdown!$C$2:$D$27,2,FALSE)</f>
        <v>#N/A</v>
      </c>
      <c r="G76" s="144"/>
      <c r="H76" s="21"/>
      <c r="I76" s="21"/>
      <c r="J76" s="121" t="e">
        <f ca="1">(VLOOKUP(D76&amp;G76,Dropdown!$A$101:$D$357,4,FALSE))*H76</f>
        <v>#N/A</v>
      </c>
      <c r="K76" s="122">
        <f t="shared" si="2"/>
        <v>0</v>
      </c>
      <c r="L76" s="145"/>
      <c r="M76" s="126" t="e">
        <f t="shared" ca="1" si="3"/>
        <v>#N/A</v>
      </c>
      <c r="O76" s="138"/>
      <c r="P76" s="151"/>
    </row>
    <row r="77" spans="1:16" x14ac:dyDescent="0.25">
      <c r="A77" s="21"/>
      <c r="B77" s="119"/>
      <c r="C77" s="144"/>
      <c r="D77" s="144"/>
      <c r="E77" s="120" t="e">
        <f>VLOOKUP(D77,Dropdown!$A$2:$C$27,3,FALSE)</f>
        <v>#N/A</v>
      </c>
      <c r="F77" s="120" t="e">
        <f>VLOOKUP(E77,Dropdown!$C$2:$D$27,2,FALSE)</f>
        <v>#N/A</v>
      </c>
      <c r="G77" s="144"/>
      <c r="H77" s="21"/>
      <c r="I77" s="21"/>
      <c r="J77" s="121" t="e">
        <f ca="1">(VLOOKUP(D77&amp;G77,Dropdown!$A$101:$D$357,4,FALSE))*H77</f>
        <v>#N/A</v>
      </c>
      <c r="K77" s="122">
        <f t="shared" si="2"/>
        <v>0</v>
      </c>
      <c r="L77" s="145"/>
      <c r="M77" s="126" t="e">
        <f t="shared" ca="1" si="3"/>
        <v>#N/A</v>
      </c>
      <c r="O77" s="138"/>
      <c r="P77" s="151"/>
    </row>
    <row r="78" spans="1:16" x14ac:dyDescent="0.25">
      <c r="A78" s="21"/>
      <c r="B78" s="119"/>
      <c r="C78" s="144"/>
      <c r="D78" s="144"/>
      <c r="E78" s="120" t="e">
        <f>VLOOKUP(D78,Dropdown!$A$2:$C$27,3,FALSE)</f>
        <v>#N/A</v>
      </c>
      <c r="F78" s="120" t="e">
        <f>VLOOKUP(E78,Dropdown!$C$2:$D$27,2,FALSE)</f>
        <v>#N/A</v>
      </c>
      <c r="G78" s="144"/>
      <c r="H78" s="21"/>
      <c r="I78" s="21"/>
      <c r="J78" s="121" t="e">
        <f ca="1">(VLOOKUP(D78&amp;G78,Dropdown!$A$101:$D$357,4,FALSE))*H78</f>
        <v>#N/A</v>
      </c>
      <c r="K78" s="122">
        <f t="shared" si="2"/>
        <v>0</v>
      </c>
      <c r="L78" s="145"/>
      <c r="M78" s="126" t="e">
        <f t="shared" ca="1" si="3"/>
        <v>#N/A</v>
      </c>
      <c r="O78" s="138"/>
      <c r="P78" s="151"/>
    </row>
    <row r="79" spans="1:16" x14ac:dyDescent="0.25">
      <c r="A79" s="21"/>
      <c r="B79" s="119"/>
      <c r="C79" s="144"/>
      <c r="D79" s="144"/>
      <c r="E79" s="120" t="e">
        <f>VLOOKUP(D79,Dropdown!$A$2:$C$27,3,FALSE)</f>
        <v>#N/A</v>
      </c>
      <c r="F79" s="120" t="e">
        <f>VLOOKUP(E79,Dropdown!$C$2:$D$27,2,FALSE)</f>
        <v>#N/A</v>
      </c>
      <c r="G79" s="144"/>
      <c r="H79" s="21"/>
      <c r="I79" s="21"/>
      <c r="J79" s="121" t="e">
        <f ca="1">(VLOOKUP(D79&amp;G79,Dropdown!$A$101:$D$357,4,FALSE))*H79</f>
        <v>#N/A</v>
      </c>
      <c r="K79" s="122">
        <f t="shared" si="2"/>
        <v>0</v>
      </c>
      <c r="L79" s="145"/>
      <c r="M79" s="126" t="e">
        <f t="shared" ca="1" si="3"/>
        <v>#N/A</v>
      </c>
      <c r="O79" s="138"/>
      <c r="P79" s="151"/>
    </row>
    <row r="80" spans="1:16" x14ac:dyDescent="0.25">
      <c r="A80" s="21"/>
      <c r="B80" s="119"/>
      <c r="C80" s="144"/>
      <c r="D80" s="144"/>
      <c r="E80" s="120" t="e">
        <f>VLOOKUP(D80,Dropdown!$A$2:$C$27,3,FALSE)</f>
        <v>#N/A</v>
      </c>
      <c r="F80" s="120" t="e">
        <f>VLOOKUP(E80,Dropdown!$C$2:$D$27,2,FALSE)</f>
        <v>#N/A</v>
      </c>
      <c r="G80" s="144"/>
      <c r="H80" s="21"/>
      <c r="I80" s="21"/>
      <c r="J80" s="121" t="e">
        <f ca="1">(VLOOKUP(D80&amp;G80,Dropdown!$A$101:$D$357,4,FALSE))*H80</f>
        <v>#N/A</v>
      </c>
      <c r="K80" s="122">
        <f t="shared" si="2"/>
        <v>0</v>
      </c>
      <c r="L80" s="145"/>
      <c r="M80" s="126" t="e">
        <f t="shared" ca="1" si="3"/>
        <v>#N/A</v>
      </c>
      <c r="O80" s="138"/>
      <c r="P80" s="151"/>
    </row>
    <row r="81" spans="1:16" x14ac:dyDescent="0.25">
      <c r="A81" s="21"/>
      <c r="B81" s="119"/>
      <c r="C81" s="144"/>
      <c r="D81" s="144"/>
      <c r="E81" s="120" t="e">
        <f>VLOOKUP(D81,Dropdown!$A$2:$C$27,3,FALSE)</f>
        <v>#N/A</v>
      </c>
      <c r="F81" s="120" t="e">
        <f>VLOOKUP(E81,Dropdown!$C$2:$D$27,2,FALSE)</f>
        <v>#N/A</v>
      </c>
      <c r="G81" s="144"/>
      <c r="H81" s="21"/>
      <c r="I81" s="21"/>
      <c r="J81" s="121" t="e">
        <f ca="1">(VLOOKUP(D81&amp;G81,Dropdown!$A$101:$D$357,4,FALSE))*H81</f>
        <v>#N/A</v>
      </c>
      <c r="K81" s="122">
        <f t="shared" si="2"/>
        <v>0</v>
      </c>
      <c r="L81" s="145"/>
      <c r="M81" s="126" t="e">
        <f t="shared" ca="1" si="3"/>
        <v>#N/A</v>
      </c>
      <c r="O81" s="138"/>
      <c r="P81" s="151"/>
    </row>
    <row r="82" spans="1:16" x14ac:dyDescent="0.25">
      <c r="A82" s="21"/>
      <c r="B82" s="119"/>
      <c r="C82" s="144"/>
      <c r="D82" s="144"/>
      <c r="E82" s="120" t="e">
        <f>VLOOKUP(D82,Dropdown!$A$2:$C$27,3,FALSE)</f>
        <v>#N/A</v>
      </c>
      <c r="F82" s="120" t="e">
        <f>VLOOKUP(E82,Dropdown!$C$2:$D$27,2,FALSE)</f>
        <v>#N/A</v>
      </c>
      <c r="G82" s="144"/>
      <c r="H82" s="21"/>
      <c r="I82" s="21"/>
      <c r="J82" s="121" t="e">
        <f ca="1">(VLOOKUP(D82&amp;G82,Dropdown!$A$101:$D$357,4,FALSE))*H82</f>
        <v>#N/A</v>
      </c>
      <c r="K82" s="122">
        <f t="shared" si="2"/>
        <v>0</v>
      </c>
      <c r="L82" s="145"/>
      <c r="M82" s="126" t="e">
        <f t="shared" ca="1" si="3"/>
        <v>#N/A</v>
      </c>
      <c r="O82" s="138"/>
      <c r="P82" s="151"/>
    </row>
    <row r="83" spans="1:16" x14ac:dyDescent="0.25">
      <c r="A83" s="21"/>
      <c r="B83" s="119"/>
      <c r="C83" s="144"/>
      <c r="D83" s="144"/>
      <c r="E83" s="120" t="e">
        <f>VLOOKUP(D83,Dropdown!$A$2:$C$27,3,FALSE)</f>
        <v>#N/A</v>
      </c>
      <c r="F83" s="120" t="e">
        <f>VLOOKUP(E83,Dropdown!$C$2:$D$27,2,FALSE)</f>
        <v>#N/A</v>
      </c>
      <c r="G83" s="144"/>
      <c r="H83" s="21"/>
      <c r="I83" s="21"/>
      <c r="J83" s="121" t="e">
        <f ca="1">(VLOOKUP(D83&amp;G83,Dropdown!$A$101:$D$357,4,FALSE))*H83</f>
        <v>#N/A</v>
      </c>
      <c r="K83" s="122">
        <f t="shared" si="2"/>
        <v>0</v>
      </c>
      <c r="L83" s="145"/>
      <c r="M83" s="126" t="e">
        <f t="shared" ca="1" si="3"/>
        <v>#N/A</v>
      </c>
      <c r="O83" s="138"/>
      <c r="P83" s="151"/>
    </row>
    <row r="84" spans="1:16" x14ac:dyDescent="0.25">
      <c r="A84" s="21"/>
      <c r="B84" s="119"/>
      <c r="C84" s="144"/>
      <c r="D84" s="144"/>
      <c r="E84" s="120" t="e">
        <f>VLOOKUP(D84,Dropdown!$A$2:$C$27,3,FALSE)</f>
        <v>#N/A</v>
      </c>
      <c r="F84" s="120" t="e">
        <f>VLOOKUP(E84,Dropdown!$C$2:$D$27,2,FALSE)</f>
        <v>#N/A</v>
      </c>
      <c r="G84" s="144"/>
      <c r="H84" s="21"/>
      <c r="I84" s="21"/>
      <c r="J84" s="121" t="e">
        <f ca="1">(VLOOKUP(D84&amp;G84,Dropdown!$A$101:$D$357,4,FALSE))*H84</f>
        <v>#N/A</v>
      </c>
      <c r="K84" s="122">
        <f t="shared" si="2"/>
        <v>0</v>
      </c>
      <c r="L84" s="145"/>
      <c r="M84" s="126" t="e">
        <f t="shared" ca="1" si="3"/>
        <v>#N/A</v>
      </c>
      <c r="O84" s="138"/>
      <c r="P84" s="151"/>
    </row>
    <row r="85" spans="1:16" x14ac:dyDescent="0.25">
      <c r="A85" s="21"/>
      <c r="B85" s="119"/>
      <c r="C85" s="144"/>
      <c r="D85" s="144"/>
      <c r="E85" s="120" t="e">
        <f>VLOOKUP(D85,Dropdown!$A$2:$C$27,3,FALSE)</f>
        <v>#N/A</v>
      </c>
      <c r="F85" s="120" t="e">
        <f>VLOOKUP(E85,Dropdown!$C$2:$D$27,2,FALSE)</f>
        <v>#N/A</v>
      </c>
      <c r="G85" s="144"/>
      <c r="H85" s="21"/>
      <c r="I85" s="21"/>
      <c r="J85" s="121" t="e">
        <f ca="1">(VLOOKUP(D85&amp;G85,Dropdown!$A$101:$D$357,4,FALSE))*H85</f>
        <v>#N/A</v>
      </c>
      <c r="K85" s="122">
        <f t="shared" si="2"/>
        <v>0</v>
      </c>
      <c r="L85" s="145"/>
      <c r="M85" s="126" t="e">
        <f t="shared" ca="1" si="3"/>
        <v>#N/A</v>
      </c>
      <c r="O85" s="138"/>
      <c r="P85" s="151"/>
    </row>
    <row r="86" spans="1:16" x14ac:dyDescent="0.25">
      <c r="A86" s="21"/>
      <c r="B86" s="119"/>
      <c r="C86" s="144"/>
      <c r="D86" s="144"/>
      <c r="E86" s="120" t="e">
        <f>VLOOKUP(D86,Dropdown!$A$2:$C$27,3,FALSE)</f>
        <v>#N/A</v>
      </c>
      <c r="F86" s="120" t="e">
        <f>VLOOKUP(E86,Dropdown!$C$2:$D$27,2,FALSE)</f>
        <v>#N/A</v>
      </c>
      <c r="G86" s="144"/>
      <c r="H86" s="21"/>
      <c r="I86" s="21"/>
      <c r="J86" s="121" t="e">
        <f ca="1">(VLOOKUP(D86&amp;G86,Dropdown!$A$101:$D$357,4,FALSE))*H86</f>
        <v>#N/A</v>
      </c>
      <c r="K86" s="122">
        <f t="shared" si="2"/>
        <v>0</v>
      </c>
      <c r="L86" s="145"/>
      <c r="M86" s="126" t="e">
        <f t="shared" ca="1" si="3"/>
        <v>#N/A</v>
      </c>
      <c r="O86" s="138"/>
      <c r="P86" s="151"/>
    </row>
    <row r="87" spans="1:16" x14ac:dyDescent="0.25">
      <c r="A87" s="21"/>
      <c r="B87" s="119"/>
      <c r="C87" s="144"/>
      <c r="D87" s="144"/>
      <c r="E87" s="120" t="e">
        <f>VLOOKUP(D87,Dropdown!$A$2:$C$27,3,FALSE)</f>
        <v>#N/A</v>
      </c>
      <c r="F87" s="120" t="e">
        <f>VLOOKUP(E87,Dropdown!$C$2:$D$27,2,FALSE)</f>
        <v>#N/A</v>
      </c>
      <c r="G87" s="144"/>
      <c r="H87" s="21"/>
      <c r="I87" s="21"/>
      <c r="J87" s="121" t="e">
        <f ca="1">(VLOOKUP(D87&amp;G87,Dropdown!$A$101:$D$357,4,FALSE))*H87</f>
        <v>#N/A</v>
      </c>
      <c r="K87" s="122">
        <f t="shared" si="2"/>
        <v>0</v>
      </c>
      <c r="L87" s="145"/>
      <c r="M87" s="126" t="e">
        <f t="shared" ca="1" si="3"/>
        <v>#N/A</v>
      </c>
      <c r="O87" s="138"/>
      <c r="P87" s="151"/>
    </row>
    <row r="88" spans="1:16" x14ac:dyDescent="0.25">
      <c r="A88" s="21"/>
      <c r="B88" s="119"/>
      <c r="C88" s="144"/>
      <c r="D88" s="144"/>
      <c r="E88" s="120" t="e">
        <f>VLOOKUP(D88,Dropdown!$A$2:$C$27,3,FALSE)</f>
        <v>#N/A</v>
      </c>
      <c r="F88" s="120" t="e">
        <f>VLOOKUP(E88,Dropdown!$C$2:$D$27,2,FALSE)</f>
        <v>#N/A</v>
      </c>
      <c r="G88" s="144"/>
      <c r="H88" s="21"/>
      <c r="I88" s="21"/>
      <c r="J88" s="121" t="e">
        <f ca="1">(VLOOKUP(D88&amp;G88,Dropdown!$A$101:$D$357,4,FALSE))*H88</f>
        <v>#N/A</v>
      </c>
      <c r="K88" s="122">
        <f t="shared" si="2"/>
        <v>0</v>
      </c>
      <c r="L88" s="145"/>
      <c r="M88" s="126" t="e">
        <f t="shared" ca="1" si="3"/>
        <v>#N/A</v>
      </c>
      <c r="O88" s="138"/>
      <c r="P88" s="151"/>
    </row>
    <row r="89" spans="1:16" x14ac:dyDescent="0.25">
      <c r="A89" s="21"/>
      <c r="B89" s="119"/>
      <c r="C89" s="144"/>
      <c r="D89" s="144"/>
      <c r="E89" s="120" t="e">
        <f>VLOOKUP(D89,Dropdown!$A$2:$C$27,3,FALSE)</f>
        <v>#N/A</v>
      </c>
      <c r="F89" s="120" t="e">
        <f>VLOOKUP(E89,Dropdown!$C$2:$D$27,2,FALSE)</f>
        <v>#N/A</v>
      </c>
      <c r="G89" s="144"/>
      <c r="H89" s="21"/>
      <c r="I89" s="21"/>
      <c r="J89" s="121" t="e">
        <f ca="1">(VLOOKUP(D89&amp;G89,Dropdown!$A$101:$D$357,4,FALSE))*H89</f>
        <v>#N/A</v>
      </c>
      <c r="K89" s="122">
        <f t="shared" si="2"/>
        <v>0</v>
      </c>
      <c r="L89" s="145"/>
      <c r="M89" s="126" t="e">
        <f t="shared" ca="1" si="3"/>
        <v>#N/A</v>
      </c>
      <c r="O89" s="138"/>
      <c r="P89" s="151"/>
    </row>
    <row r="90" spans="1:16" x14ac:dyDescent="0.25">
      <c r="A90" s="21"/>
      <c r="B90" s="119"/>
      <c r="C90" s="144"/>
      <c r="D90" s="144"/>
      <c r="E90" s="120" t="e">
        <f>VLOOKUP(D90,Dropdown!$A$2:$C$27,3,FALSE)</f>
        <v>#N/A</v>
      </c>
      <c r="F90" s="120" t="e">
        <f>VLOOKUP(E90,Dropdown!$C$2:$D$27,2,FALSE)</f>
        <v>#N/A</v>
      </c>
      <c r="G90" s="144"/>
      <c r="H90" s="21"/>
      <c r="I90" s="21"/>
      <c r="J90" s="121" t="e">
        <f ca="1">(VLOOKUP(D90&amp;G90,Dropdown!$A$101:$D$357,4,FALSE))*H90</f>
        <v>#N/A</v>
      </c>
      <c r="K90" s="122">
        <f t="shared" si="2"/>
        <v>0</v>
      </c>
      <c r="L90" s="145"/>
      <c r="M90" s="126" t="e">
        <f t="shared" ca="1" si="3"/>
        <v>#N/A</v>
      </c>
      <c r="O90" s="138"/>
      <c r="P90" s="151"/>
    </row>
    <row r="91" spans="1:16" x14ac:dyDescent="0.25">
      <c r="A91" s="21"/>
      <c r="B91" s="119"/>
      <c r="C91" s="144"/>
      <c r="D91" s="144"/>
      <c r="E91" s="120" t="e">
        <f>VLOOKUP(D91,Dropdown!$A$2:$C$27,3,FALSE)</f>
        <v>#N/A</v>
      </c>
      <c r="F91" s="120" t="e">
        <f>VLOOKUP(E91,Dropdown!$C$2:$D$27,2,FALSE)</f>
        <v>#N/A</v>
      </c>
      <c r="G91" s="144"/>
      <c r="H91" s="21"/>
      <c r="I91" s="21"/>
      <c r="J91" s="121" t="e">
        <f ca="1">(VLOOKUP(D91&amp;G91,Dropdown!$A$101:$D$357,4,FALSE))*H91</f>
        <v>#N/A</v>
      </c>
      <c r="K91" s="122">
        <f t="shared" si="2"/>
        <v>0</v>
      </c>
      <c r="L91" s="145"/>
      <c r="M91" s="126" t="e">
        <f t="shared" ca="1" si="3"/>
        <v>#N/A</v>
      </c>
      <c r="O91" s="138"/>
      <c r="P91" s="151"/>
    </row>
    <row r="92" spans="1:16" x14ac:dyDescent="0.25">
      <c r="A92" s="21"/>
      <c r="B92" s="119"/>
      <c r="C92" s="144"/>
      <c r="D92" s="144"/>
      <c r="E92" s="120" t="e">
        <f>VLOOKUP(D92,Dropdown!$A$2:$C$27,3,FALSE)</f>
        <v>#N/A</v>
      </c>
      <c r="F92" s="120" t="e">
        <f>VLOOKUP(E92,Dropdown!$C$2:$D$27,2,FALSE)</f>
        <v>#N/A</v>
      </c>
      <c r="G92" s="144"/>
      <c r="H92" s="21"/>
      <c r="I92" s="21"/>
      <c r="J92" s="121" t="e">
        <f ca="1">(VLOOKUP(D92&amp;G92,Dropdown!$A$101:$D$357,4,FALSE))*H92</f>
        <v>#N/A</v>
      </c>
      <c r="K92" s="122">
        <f t="shared" si="2"/>
        <v>0</v>
      </c>
      <c r="L92" s="145"/>
      <c r="M92" s="126" t="e">
        <f t="shared" ca="1" si="3"/>
        <v>#N/A</v>
      </c>
      <c r="O92" s="138"/>
      <c r="P92" s="151"/>
    </row>
    <row r="93" spans="1:16" x14ac:dyDescent="0.25">
      <c r="A93" s="21"/>
      <c r="B93" s="119"/>
      <c r="C93" s="144"/>
      <c r="D93" s="144"/>
      <c r="E93" s="120" t="e">
        <f>VLOOKUP(D93,Dropdown!$A$2:$C$27,3,FALSE)</f>
        <v>#N/A</v>
      </c>
      <c r="F93" s="120" t="e">
        <f>VLOOKUP(E93,Dropdown!$C$2:$D$27,2,FALSE)</f>
        <v>#N/A</v>
      </c>
      <c r="G93" s="144"/>
      <c r="H93" s="21"/>
      <c r="I93" s="21"/>
      <c r="J93" s="121" t="e">
        <f ca="1">(VLOOKUP(D93&amp;G93,Dropdown!$A$101:$D$357,4,FALSE))*H93</f>
        <v>#N/A</v>
      </c>
      <c r="K93" s="122">
        <f t="shared" si="2"/>
        <v>0</v>
      </c>
      <c r="L93" s="145"/>
      <c r="M93" s="126" t="e">
        <f t="shared" ca="1" si="3"/>
        <v>#N/A</v>
      </c>
      <c r="O93" s="138"/>
      <c r="P93" s="151"/>
    </row>
    <row r="94" spans="1:16" x14ac:dyDescent="0.25">
      <c r="A94" s="21"/>
      <c r="B94" s="119"/>
      <c r="C94" s="144"/>
      <c r="D94" s="144"/>
      <c r="E94" s="120" t="e">
        <f>VLOOKUP(D94,Dropdown!$A$2:$C$27,3,FALSE)</f>
        <v>#N/A</v>
      </c>
      <c r="F94" s="120" t="e">
        <f>VLOOKUP(E94,Dropdown!$C$2:$D$27,2,FALSE)</f>
        <v>#N/A</v>
      </c>
      <c r="G94" s="144"/>
      <c r="H94" s="21"/>
      <c r="I94" s="21"/>
      <c r="J94" s="121" t="e">
        <f ca="1">(VLOOKUP(D94&amp;G94,Dropdown!$A$101:$D$357,4,FALSE))*H94</f>
        <v>#N/A</v>
      </c>
      <c r="K94" s="122">
        <f t="shared" si="2"/>
        <v>0</v>
      </c>
      <c r="L94" s="145"/>
      <c r="M94" s="126" t="e">
        <f t="shared" ca="1" si="3"/>
        <v>#N/A</v>
      </c>
      <c r="O94" s="138"/>
      <c r="P94" s="151"/>
    </row>
    <row r="95" spans="1:16" x14ac:dyDescent="0.25">
      <c r="A95" s="21"/>
      <c r="B95" s="21"/>
      <c r="C95" s="144"/>
      <c r="D95" s="144"/>
      <c r="E95" s="120" t="e">
        <f>VLOOKUP(D95,Dropdown!$A$2:$C$27,3,FALSE)</f>
        <v>#N/A</v>
      </c>
      <c r="F95" s="120" t="e">
        <f>VLOOKUP(E95,Dropdown!$C$2:$D$27,2,FALSE)</f>
        <v>#N/A</v>
      </c>
      <c r="G95" s="144"/>
      <c r="H95" s="21"/>
      <c r="I95" s="21"/>
      <c r="J95" s="121" t="e">
        <f ca="1">(VLOOKUP(D95&amp;G95,Dropdown!$A$101:$D$357,4,FALSE))*H95</f>
        <v>#N/A</v>
      </c>
      <c r="K95" s="122">
        <f t="shared" si="2"/>
        <v>0</v>
      </c>
      <c r="L95" s="145"/>
      <c r="M95" s="126" t="e">
        <f t="shared" ca="1" si="3"/>
        <v>#N/A</v>
      </c>
      <c r="O95" s="138"/>
      <c r="P95" s="21"/>
    </row>
    <row r="96" spans="1:16" x14ac:dyDescent="0.25">
      <c r="A96" s="21"/>
      <c r="B96" s="21"/>
      <c r="C96" s="144"/>
      <c r="D96" s="144"/>
      <c r="E96" s="120" t="e">
        <f>VLOOKUP(D96,Dropdown!$A$2:$C$27,3,FALSE)</f>
        <v>#N/A</v>
      </c>
      <c r="F96" s="120" t="e">
        <f>VLOOKUP(E96,Dropdown!$C$2:$D$27,2,FALSE)</f>
        <v>#N/A</v>
      </c>
      <c r="G96" s="144"/>
      <c r="H96" s="21"/>
      <c r="I96" s="21"/>
      <c r="J96" s="121" t="e">
        <f ca="1">(VLOOKUP(D96&amp;G96,Dropdown!$A$101:$D$357,4,FALSE))*H96</f>
        <v>#N/A</v>
      </c>
      <c r="K96" s="122">
        <f t="shared" si="2"/>
        <v>0</v>
      </c>
      <c r="L96" s="145"/>
      <c r="M96" s="126" t="e">
        <f t="shared" ca="1" si="3"/>
        <v>#N/A</v>
      </c>
      <c r="O96" s="138"/>
      <c r="P96" s="21"/>
    </row>
    <row r="97" spans="1:16" x14ac:dyDescent="0.25">
      <c r="A97" s="21"/>
      <c r="B97" s="21"/>
      <c r="C97" s="144"/>
      <c r="D97" s="144"/>
      <c r="E97" s="120" t="e">
        <f>VLOOKUP(D97,Dropdown!$A$2:$C$27,3,FALSE)</f>
        <v>#N/A</v>
      </c>
      <c r="F97" s="120" t="e">
        <f>VLOOKUP(E97,Dropdown!$C$2:$D$27,2,FALSE)</f>
        <v>#N/A</v>
      </c>
      <c r="G97" s="144"/>
      <c r="H97" s="21"/>
      <c r="I97" s="21"/>
      <c r="J97" s="121" t="e">
        <f ca="1">(VLOOKUP(D97&amp;G97,Dropdown!$A$101:$D$357,4,FALSE))*H97</f>
        <v>#N/A</v>
      </c>
      <c r="K97" s="122">
        <f t="shared" si="2"/>
        <v>0</v>
      </c>
      <c r="L97" s="145"/>
      <c r="M97" s="126" t="e">
        <f t="shared" ca="1" si="3"/>
        <v>#N/A</v>
      </c>
      <c r="O97" s="138"/>
      <c r="P97" s="21"/>
    </row>
    <row r="98" spans="1:16" x14ac:dyDescent="0.25">
      <c r="A98" s="21"/>
      <c r="B98" s="21"/>
      <c r="C98" s="144"/>
      <c r="D98" s="144"/>
      <c r="E98" s="120" t="e">
        <f>VLOOKUP(D98,Dropdown!$A$2:$C$27,3,FALSE)</f>
        <v>#N/A</v>
      </c>
      <c r="F98" s="120" t="e">
        <f>VLOOKUP(E98,Dropdown!$C$2:$D$27,2,FALSE)</f>
        <v>#N/A</v>
      </c>
      <c r="G98" s="144"/>
      <c r="H98" s="21"/>
      <c r="I98" s="21"/>
      <c r="J98" s="121" t="e">
        <f ca="1">(VLOOKUP(D98&amp;G98,Dropdown!$A$101:$D$357,4,FALSE))*H98</f>
        <v>#N/A</v>
      </c>
      <c r="K98" s="122">
        <f t="shared" si="2"/>
        <v>0</v>
      </c>
      <c r="L98" s="145"/>
      <c r="M98" s="126" t="e">
        <f t="shared" ca="1" si="3"/>
        <v>#N/A</v>
      </c>
      <c r="O98" s="138"/>
      <c r="P98" s="21"/>
    </row>
    <row r="99" spans="1:16" x14ac:dyDescent="0.25">
      <c r="A99" s="21"/>
      <c r="B99" s="21"/>
      <c r="C99" s="144"/>
      <c r="D99" s="144"/>
      <c r="E99" s="120" t="e">
        <f>VLOOKUP(D99,Dropdown!$A$2:$C$27,3,FALSE)</f>
        <v>#N/A</v>
      </c>
      <c r="F99" s="120" t="e">
        <f>VLOOKUP(E99,Dropdown!$C$2:$D$27,2,FALSE)</f>
        <v>#N/A</v>
      </c>
      <c r="G99" s="144"/>
      <c r="H99" s="21"/>
      <c r="I99" s="21"/>
      <c r="J99" s="121" t="e">
        <f ca="1">(VLOOKUP(D99&amp;G99,Dropdown!$A$101:$D$357,4,FALSE))*H99</f>
        <v>#N/A</v>
      </c>
      <c r="K99" s="122">
        <f t="shared" si="2"/>
        <v>0</v>
      </c>
      <c r="L99" s="145"/>
      <c r="M99" s="126" t="e">
        <f t="shared" ca="1" si="3"/>
        <v>#N/A</v>
      </c>
      <c r="O99" s="138"/>
      <c r="P99" s="21"/>
    </row>
    <row r="100" spans="1:16" x14ac:dyDescent="0.25">
      <c r="A100" s="21"/>
      <c r="B100" s="21"/>
      <c r="C100" s="144"/>
      <c r="D100" s="144"/>
      <c r="E100" s="120" t="e">
        <f>VLOOKUP(D100,Dropdown!$A$2:$C$27,3,FALSE)</f>
        <v>#N/A</v>
      </c>
      <c r="F100" s="120" t="e">
        <f>VLOOKUP(E100,Dropdown!$C$2:$D$27,2,FALSE)</f>
        <v>#N/A</v>
      </c>
      <c r="G100" s="144"/>
      <c r="H100" s="21"/>
      <c r="I100" s="21"/>
      <c r="J100" s="121" t="e">
        <f ca="1">(VLOOKUP(D100&amp;G100,Dropdown!$A$101:$D$357,4,FALSE))*H100</f>
        <v>#N/A</v>
      </c>
      <c r="K100" s="122">
        <f t="shared" si="2"/>
        <v>0</v>
      </c>
      <c r="L100" s="145"/>
      <c r="M100" s="126" t="e">
        <f t="shared" ca="1" si="3"/>
        <v>#N/A</v>
      </c>
      <c r="O100" s="138"/>
      <c r="P100" s="21"/>
    </row>
    <row r="101" spans="1:16" x14ac:dyDescent="0.25">
      <c r="A101" s="21"/>
      <c r="B101" s="21"/>
      <c r="C101" s="144"/>
      <c r="D101" s="144"/>
      <c r="E101" s="120" t="e">
        <f>VLOOKUP(D101,Dropdown!$A$2:$C$27,3,FALSE)</f>
        <v>#N/A</v>
      </c>
      <c r="F101" s="120" t="e">
        <f>VLOOKUP(E101,Dropdown!$C$2:$D$27,2,FALSE)</f>
        <v>#N/A</v>
      </c>
      <c r="G101" s="144"/>
      <c r="H101" s="21"/>
      <c r="I101" s="21"/>
      <c r="J101" s="121" t="e">
        <f ca="1">(VLOOKUP(D101&amp;G101,Dropdown!$A$101:$D$357,4,FALSE))*H101</f>
        <v>#N/A</v>
      </c>
      <c r="K101" s="122">
        <f t="shared" si="2"/>
        <v>0</v>
      </c>
      <c r="L101" s="145"/>
      <c r="M101" s="126" t="e">
        <f t="shared" ca="1" si="3"/>
        <v>#N/A</v>
      </c>
      <c r="O101" s="138"/>
      <c r="P101" s="21"/>
    </row>
    <row r="102" spans="1:16" x14ac:dyDescent="0.25">
      <c r="A102" s="21"/>
      <c r="B102" s="21"/>
      <c r="C102" s="144"/>
      <c r="D102" s="144"/>
      <c r="E102" s="120" t="e">
        <f>VLOOKUP(D102,Dropdown!$A$2:$C$27,3,FALSE)</f>
        <v>#N/A</v>
      </c>
      <c r="F102" s="120" t="e">
        <f>VLOOKUP(E102,Dropdown!$C$2:$D$27,2,FALSE)</f>
        <v>#N/A</v>
      </c>
      <c r="G102" s="144"/>
      <c r="H102" s="21"/>
      <c r="I102" s="21"/>
      <c r="J102" s="121" t="e">
        <f ca="1">(VLOOKUP(D102&amp;G102,Dropdown!$A$101:$D$357,4,FALSE))*H102</f>
        <v>#N/A</v>
      </c>
      <c r="K102" s="122">
        <f t="shared" si="2"/>
        <v>0</v>
      </c>
      <c r="L102" s="145"/>
      <c r="M102" s="126" t="e">
        <f t="shared" ca="1" si="3"/>
        <v>#N/A</v>
      </c>
      <c r="O102" s="138"/>
      <c r="P102" s="21"/>
    </row>
    <row r="103" spans="1:16" x14ac:dyDescent="0.25">
      <c r="A103" s="21"/>
      <c r="B103" s="21"/>
      <c r="C103" s="144"/>
      <c r="D103" s="144"/>
      <c r="E103" s="120" t="e">
        <f>VLOOKUP(D103,Dropdown!$A$2:$C$27,3,FALSE)</f>
        <v>#N/A</v>
      </c>
      <c r="F103" s="120" t="e">
        <f>VLOOKUP(E103,Dropdown!$C$2:$D$27,2,FALSE)</f>
        <v>#N/A</v>
      </c>
      <c r="G103" s="144"/>
      <c r="H103" s="21"/>
      <c r="I103" s="21"/>
      <c r="J103" s="121" t="e">
        <f ca="1">(VLOOKUP(D103&amp;G103,Dropdown!$A$101:$D$357,4,FALSE))*H103</f>
        <v>#N/A</v>
      </c>
      <c r="K103" s="122">
        <f t="shared" si="2"/>
        <v>0</v>
      </c>
      <c r="L103" s="145"/>
      <c r="M103" s="126" t="e">
        <f t="shared" ca="1" si="3"/>
        <v>#N/A</v>
      </c>
      <c r="O103" s="138"/>
      <c r="P103" s="21"/>
    </row>
    <row r="104" spans="1:16" x14ac:dyDescent="0.25">
      <c r="A104" s="21"/>
      <c r="B104" s="21"/>
      <c r="C104" s="144"/>
      <c r="D104" s="144"/>
      <c r="E104" s="120" t="e">
        <f>VLOOKUP(D104,Dropdown!$A$2:$C$27,3,FALSE)</f>
        <v>#N/A</v>
      </c>
      <c r="F104" s="120" t="e">
        <f>VLOOKUP(E104,Dropdown!$C$2:$D$27,2,FALSE)</f>
        <v>#N/A</v>
      </c>
      <c r="G104" s="144"/>
      <c r="H104" s="21"/>
      <c r="I104" s="21"/>
      <c r="J104" s="121" t="e">
        <f ca="1">(VLOOKUP(D104&amp;G104,Dropdown!$A$101:$D$357,4,FALSE))*H104</f>
        <v>#N/A</v>
      </c>
      <c r="K104" s="122">
        <f t="shared" si="2"/>
        <v>0</v>
      </c>
      <c r="L104" s="145"/>
      <c r="M104" s="126" t="e">
        <f t="shared" ca="1" si="3"/>
        <v>#N/A</v>
      </c>
      <c r="O104" s="138"/>
      <c r="P104" s="21"/>
    </row>
    <row r="105" spans="1:16" x14ac:dyDescent="0.25">
      <c r="A105" s="21"/>
      <c r="B105" s="21"/>
      <c r="C105" s="144"/>
      <c r="D105" s="144"/>
      <c r="E105" s="120" t="e">
        <f>VLOOKUP(D105,Dropdown!$A$2:$C$27,3,FALSE)</f>
        <v>#N/A</v>
      </c>
      <c r="F105" s="120" t="e">
        <f>VLOOKUP(E105,Dropdown!$C$2:$D$27,2,FALSE)</f>
        <v>#N/A</v>
      </c>
      <c r="G105" s="144"/>
      <c r="H105" s="21"/>
      <c r="I105" s="21"/>
      <c r="J105" s="121" t="e">
        <f ca="1">(VLOOKUP(D105&amp;G105,Dropdown!$A$101:$D$357,4,FALSE))*H105</f>
        <v>#N/A</v>
      </c>
      <c r="K105" s="122">
        <f t="shared" si="2"/>
        <v>0</v>
      </c>
      <c r="L105" s="145"/>
      <c r="M105" s="126" t="e">
        <f t="shared" ca="1" si="3"/>
        <v>#N/A</v>
      </c>
      <c r="O105" s="138"/>
      <c r="P105" s="21"/>
    </row>
    <row r="106" spans="1:16" x14ac:dyDescent="0.25">
      <c r="A106" s="21"/>
      <c r="B106" s="21"/>
      <c r="C106" s="144"/>
      <c r="D106" s="144"/>
      <c r="E106" s="120" t="e">
        <f>VLOOKUP(D106,Dropdown!$A$2:$C$27,3,FALSE)</f>
        <v>#N/A</v>
      </c>
      <c r="F106" s="120" t="e">
        <f>VLOOKUP(E106,Dropdown!$C$2:$D$27,2,FALSE)</f>
        <v>#N/A</v>
      </c>
      <c r="G106" s="144"/>
      <c r="H106" s="21"/>
      <c r="I106" s="21"/>
      <c r="J106" s="121" t="e">
        <f ca="1">(VLOOKUP(D106&amp;G106,Dropdown!$A$101:$D$357,4,FALSE))*H106</f>
        <v>#N/A</v>
      </c>
      <c r="K106" s="122">
        <f t="shared" si="2"/>
        <v>0</v>
      </c>
      <c r="L106" s="145"/>
      <c r="M106" s="126" t="e">
        <f t="shared" ca="1" si="3"/>
        <v>#N/A</v>
      </c>
      <c r="O106" s="138"/>
      <c r="P106" s="21"/>
    </row>
    <row r="107" spans="1:16" x14ac:dyDescent="0.25">
      <c r="A107" s="21"/>
      <c r="B107" s="21"/>
      <c r="C107" s="144"/>
      <c r="D107" s="144"/>
      <c r="E107" s="120" t="e">
        <f>VLOOKUP(D107,Dropdown!$A$2:$C$27,3,FALSE)</f>
        <v>#N/A</v>
      </c>
      <c r="F107" s="120" t="e">
        <f>VLOOKUP(E107,Dropdown!$C$2:$D$27,2,FALSE)</f>
        <v>#N/A</v>
      </c>
      <c r="G107" s="144"/>
      <c r="H107" s="21"/>
      <c r="I107" s="21"/>
      <c r="J107" s="121" t="e">
        <f ca="1">(VLOOKUP(D107&amp;G107,Dropdown!$A$101:$D$357,4,FALSE))*H107</f>
        <v>#N/A</v>
      </c>
      <c r="K107" s="122">
        <f t="shared" si="2"/>
        <v>0</v>
      </c>
      <c r="L107" s="145"/>
      <c r="M107" s="126" t="e">
        <f t="shared" ca="1" si="3"/>
        <v>#N/A</v>
      </c>
      <c r="O107" s="138"/>
      <c r="P107" s="21"/>
    </row>
    <row r="108" spans="1:16" x14ac:dyDescent="0.25">
      <c r="A108" s="21"/>
      <c r="B108" s="21"/>
      <c r="C108" s="144"/>
      <c r="D108" s="144"/>
      <c r="E108" s="120" t="e">
        <f>VLOOKUP(D108,Dropdown!$A$2:$C$27,3,FALSE)</f>
        <v>#N/A</v>
      </c>
      <c r="F108" s="120" t="e">
        <f>VLOOKUP(E108,Dropdown!$C$2:$D$27,2,FALSE)</f>
        <v>#N/A</v>
      </c>
      <c r="G108" s="144"/>
      <c r="H108" s="21"/>
      <c r="I108" s="21"/>
      <c r="J108" s="121" t="e">
        <f ca="1">(VLOOKUP(D108&amp;G108,Dropdown!$A$101:$D$357,4,FALSE))*H108</f>
        <v>#N/A</v>
      </c>
      <c r="K108" s="122">
        <f t="shared" si="2"/>
        <v>0</v>
      </c>
      <c r="L108" s="145"/>
      <c r="M108" s="126" t="e">
        <f t="shared" ca="1" si="3"/>
        <v>#N/A</v>
      </c>
      <c r="O108" s="138"/>
      <c r="P108" s="21"/>
    </row>
    <row r="109" spans="1:16" x14ac:dyDescent="0.25">
      <c r="A109" s="21"/>
      <c r="B109" s="21"/>
      <c r="C109" s="144"/>
      <c r="D109" s="144"/>
      <c r="E109" s="120" t="e">
        <f>VLOOKUP(D109,Dropdown!$A$2:$C$27,3,FALSE)</f>
        <v>#N/A</v>
      </c>
      <c r="F109" s="120" t="e">
        <f>VLOOKUP(E109,Dropdown!$C$2:$D$27,2,FALSE)</f>
        <v>#N/A</v>
      </c>
      <c r="G109" s="144"/>
      <c r="H109" s="21"/>
      <c r="I109" s="21"/>
      <c r="J109" s="121" t="e">
        <f ca="1">(VLOOKUP(D109&amp;G109,Dropdown!$A$101:$D$357,4,FALSE))*H109</f>
        <v>#N/A</v>
      </c>
      <c r="K109" s="122">
        <f t="shared" si="2"/>
        <v>0</v>
      </c>
      <c r="L109" s="145"/>
      <c r="M109" s="126" t="e">
        <f t="shared" ca="1" si="3"/>
        <v>#N/A</v>
      </c>
      <c r="O109" s="138"/>
      <c r="P109" s="21"/>
    </row>
    <row r="110" spans="1:16" x14ac:dyDescent="0.25">
      <c r="A110" s="21"/>
      <c r="B110" s="21"/>
      <c r="C110" s="144"/>
      <c r="D110" s="144"/>
      <c r="E110" s="120" t="e">
        <f>VLOOKUP(D110,Dropdown!$A$2:$C$27,3,FALSE)</f>
        <v>#N/A</v>
      </c>
      <c r="F110" s="120" t="e">
        <f>VLOOKUP(E110,Dropdown!$C$2:$D$27,2,FALSE)</f>
        <v>#N/A</v>
      </c>
      <c r="G110" s="144"/>
      <c r="H110" s="21"/>
      <c r="I110" s="21"/>
      <c r="J110" s="121" t="e">
        <f ca="1">(VLOOKUP(D110&amp;G110,Dropdown!$A$101:$D$357,4,FALSE))*H110</f>
        <v>#N/A</v>
      </c>
      <c r="K110" s="122">
        <f t="shared" si="2"/>
        <v>0</v>
      </c>
      <c r="L110" s="145"/>
      <c r="M110" s="126" t="e">
        <f t="shared" ca="1" si="3"/>
        <v>#N/A</v>
      </c>
      <c r="O110" s="138"/>
      <c r="P110" s="21"/>
    </row>
    <row r="111" spans="1:16" x14ac:dyDescent="0.25">
      <c r="A111" s="21"/>
      <c r="B111" s="21"/>
      <c r="C111" s="144"/>
      <c r="D111" s="144"/>
      <c r="E111" s="120" t="e">
        <f>VLOOKUP(D111,Dropdown!$A$2:$C$27,3,FALSE)</f>
        <v>#N/A</v>
      </c>
      <c r="F111" s="120" t="e">
        <f>VLOOKUP(E111,Dropdown!$C$2:$D$27,2,FALSE)</f>
        <v>#N/A</v>
      </c>
      <c r="G111" s="144"/>
      <c r="H111" s="21"/>
      <c r="I111" s="21"/>
      <c r="J111" s="121" t="e">
        <f ca="1">(VLOOKUP(D111&amp;G111,Dropdown!$A$101:$D$357,4,FALSE))*H111</f>
        <v>#N/A</v>
      </c>
      <c r="K111" s="122">
        <f t="shared" si="2"/>
        <v>0</v>
      </c>
      <c r="L111" s="145"/>
      <c r="M111" s="126" t="e">
        <f t="shared" ca="1" si="3"/>
        <v>#N/A</v>
      </c>
      <c r="O111" s="138"/>
      <c r="P111" s="21"/>
    </row>
    <row r="112" spans="1:16" x14ac:dyDescent="0.25">
      <c r="A112" s="21"/>
      <c r="B112" s="21"/>
      <c r="C112" s="144"/>
      <c r="D112" s="144"/>
      <c r="E112" s="120" t="e">
        <f>VLOOKUP(D112,Dropdown!$A$2:$C$27,3,FALSE)</f>
        <v>#N/A</v>
      </c>
      <c r="F112" s="120" t="e">
        <f>VLOOKUP(E112,Dropdown!$C$2:$D$27,2,FALSE)</f>
        <v>#N/A</v>
      </c>
      <c r="G112" s="144"/>
      <c r="H112" s="21"/>
      <c r="I112" s="21"/>
      <c r="J112" s="121" t="e">
        <f ca="1">(VLOOKUP(D112&amp;G112,Dropdown!$A$101:$D$357,4,FALSE))*H112</f>
        <v>#N/A</v>
      </c>
      <c r="K112" s="122">
        <f t="shared" si="2"/>
        <v>0</v>
      </c>
      <c r="L112" s="145"/>
      <c r="M112" s="126" t="e">
        <f t="shared" ca="1" si="3"/>
        <v>#N/A</v>
      </c>
      <c r="O112" s="138"/>
      <c r="P112" s="21"/>
    </row>
    <row r="113" spans="1:16" x14ac:dyDescent="0.25">
      <c r="A113" s="21"/>
      <c r="B113" s="21"/>
      <c r="C113" s="144"/>
      <c r="D113" s="144"/>
      <c r="E113" s="120" t="e">
        <f>VLOOKUP(D113,Dropdown!$A$2:$C$27,3,FALSE)</f>
        <v>#N/A</v>
      </c>
      <c r="F113" s="120" t="e">
        <f>VLOOKUP(E113,Dropdown!$C$2:$D$27,2,FALSE)</f>
        <v>#N/A</v>
      </c>
      <c r="G113" s="144"/>
      <c r="H113" s="21"/>
      <c r="I113" s="21"/>
      <c r="J113" s="121" t="e">
        <f ca="1">(VLOOKUP(D113&amp;G113,Dropdown!$A$101:$D$357,4,FALSE))*H113</f>
        <v>#N/A</v>
      </c>
      <c r="K113" s="122">
        <f t="shared" si="2"/>
        <v>0</v>
      </c>
      <c r="L113" s="145"/>
      <c r="M113" s="126" t="e">
        <f t="shared" ca="1" si="3"/>
        <v>#N/A</v>
      </c>
      <c r="O113" s="138"/>
      <c r="P113" s="21"/>
    </row>
    <row r="114" spans="1:16" x14ac:dyDescent="0.25">
      <c r="A114" s="21"/>
      <c r="B114" s="21"/>
      <c r="C114" s="144"/>
      <c r="D114" s="144"/>
      <c r="E114" s="120" t="e">
        <f>VLOOKUP(D114,Dropdown!$A$2:$C$27,3,FALSE)</f>
        <v>#N/A</v>
      </c>
      <c r="F114" s="120" t="e">
        <f>VLOOKUP(E114,Dropdown!$C$2:$D$27,2,FALSE)</f>
        <v>#N/A</v>
      </c>
      <c r="G114" s="144"/>
      <c r="H114" s="21"/>
      <c r="I114" s="21"/>
      <c r="J114" s="121" t="e">
        <f ca="1">(VLOOKUP(D114&amp;G114,Dropdown!$A$101:$D$357,4,FALSE))*H114</f>
        <v>#N/A</v>
      </c>
      <c r="K114" s="122">
        <f t="shared" si="2"/>
        <v>0</v>
      </c>
      <c r="L114" s="145"/>
      <c r="M114" s="126" t="e">
        <f t="shared" ca="1" si="3"/>
        <v>#N/A</v>
      </c>
      <c r="O114" s="138"/>
      <c r="P114" s="21"/>
    </row>
    <row r="115" spans="1:16" x14ac:dyDescent="0.25">
      <c r="A115" s="21"/>
      <c r="B115" s="21"/>
      <c r="C115" s="144"/>
      <c r="D115" s="144"/>
      <c r="E115" s="120" t="e">
        <f>VLOOKUP(D115,Dropdown!$A$2:$C$27,3,FALSE)</f>
        <v>#N/A</v>
      </c>
      <c r="F115" s="120" t="e">
        <f>VLOOKUP(E115,Dropdown!$C$2:$D$27,2,FALSE)</f>
        <v>#N/A</v>
      </c>
      <c r="G115" s="144"/>
      <c r="H115" s="21"/>
      <c r="I115" s="21"/>
      <c r="J115" s="121" t="e">
        <f ca="1">(VLOOKUP(D115&amp;G115,Dropdown!$A$101:$D$357,4,FALSE))*H115</f>
        <v>#N/A</v>
      </c>
      <c r="K115" s="122">
        <f t="shared" si="2"/>
        <v>0</v>
      </c>
      <c r="L115" s="145"/>
      <c r="M115" s="126" t="e">
        <f t="shared" ca="1" si="3"/>
        <v>#N/A</v>
      </c>
      <c r="O115" s="138"/>
      <c r="P115" s="21"/>
    </row>
    <row r="116" spans="1:16" x14ac:dyDescent="0.25">
      <c r="A116" s="21"/>
      <c r="B116" s="21"/>
      <c r="C116" s="144"/>
      <c r="D116" s="144"/>
      <c r="E116" s="120" t="e">
        <f>VLOOKUP(D116,Dropdown!$A$2:$C$27,3,FALSE)</f>
        <v>#N/A</v>
      </c>
      <c r="F116" s="120" t="e">
        <f>VLOOKUP(E116,Dropdown!$C$2:$D$27,2,FALSE)</f>
        <v>#N/A</v>
      </c>
      <c r="G116" s="144"/>
      <c r="H116" s="21"/>
      <c r="I116" s="21"/>
      <c r="J116" s="121" t="e">
        <f ca="1">(VLOOKUP(D116&amp;G116,Dropdown!$A$101:$D$357,4,FALSE))*H116</f>
        <v>#N/A</v>
      </c>
      <c r="K116" s="122">
        <f t="shared" si="2"/>
        <v>0</v>
      </c>
      <c r="L116" s="145"/>
      <c r="M116" s="126" t="e">
        <f t="shared" ca="1" si="3"/>
        <v>#N/A</v>
      </c>
      <c r="O116" s="138"/>
      <c r="P116" s="21"/>
    </row>
    <row r="117" spans="1:16" x14ac:dyDescent="0.25">
      <c r="A117" s="21"/>
      <c r="B117" s="21"/>
      <c r="C117" s="144"/>
      <c r="D117" s="144"/>
      <c r="E117" s="120" t="e">
        <f>VLOOKUP(D117,Dropdown!$A$2:$C$27,3,FALSE)</f>
        <v>#N/A</v>
      </c>
      <c r="F117" s="120" t="e">
        <f>VLOOKUP(E117,Dropdown!$C$2:$D$27,2,FALSE)</f>
        <v>#N/A</v>
      </c>
      <c r="G117" s="144"/>
      <c r="H117" s="21"/>
      <c r="I117" s="21"/>
      <c r="J117" s="121" t="e">
        <f ca="1">(VLOOKUP(D117&amp;G117,Dropdown!$A$101:$D$357,4,FALSE))*H117</f>
        <v>#N/A</v>
      </c>
      <c r="K117" s="122">
        <f t="shared" si="2"/>
        <v>0</v>
      </c>
      <c r="L117" s="145"/>
      <c r="M117" s="126" t="e">
        <f t="shared" ca="1" si="3"/>
        <v>#N/A</v>
      </c>
      <c r="O117" s="138"/>
      <c r="P117" s="21"/>
    </row>
    <row r="118" spans="1:16" x14ac:dyDescent="0.25">
      <c r="A118" s="21"/>
      <c r="B118" s="21"/>
      <c r="C118" s="144"/>
      <c r="D118" s="144"/>
      <c r="E118" s="120" t="e">
        <f>VLOOKUP(D118,Dropdown!$A$2:$C$27,3,FALSE)</f>
        <v>#N/A</v>
      </c>
      <c r="F118" s="120" t="e">
        <f>VLOOKUP(E118,Dropdown!$C$2:$D$27,2,FALSE)</f>
        <v>#N/A</v>
      </c>
      <c r="G118" s="144"/>
      <c r="H118" s="21"/>
      <c r="I118" s="21"/>
      <c r="J118" s="121" t="e">
        <f ca="1">(VLOOKUP(D118&amp;G118,Dropdown!$A$101:$D$357,4,FALSE))*H118</f>
        <v>#N/A</v>
      </c>
      <c r="K118" s="122">
        <f t="shared" si="2"/>
        <v>0</v>
      </c>
      <c r="L118" s="145"/>
      <c r="M118" s="126" t="e">
        <f t="shared" ca="1" si="3"/>
        <v>#N/A</v>
      </c>
      <c r="O118" s="138"/>
      <c r="P118" s="21"/>
    </row>
    <row r="119" spans="1:16" x14ac:dyDescent="0.25">
      <c r="A119" s="21"/>
      <c r="B119" s="21"/>
      <c r="C119" s="144"/>
      <c r="D119" s="144"/>
      <c r="E119" s="120" t="e">
        <f>VLOOKUP(D119,Dropdown!$A$2:$C$27,3,FALSE)</f>
        <v>#N/A</v>
      </c>
      <c r="F119" s="120" t="e">
        <f>VLOOKUP(E119,Dropdown!$C$2:$D$27,2,FALSE)</f>
        <v>#N/A</v>
      </c>
      <c r="G119" s="144"/>
      <c r="H119" s="21"/>
      <c r="I119" s="21"/>
      <c r="J119" s="121" t="e">
        <f ca="1">(VLOOKUP(D119&amp;G119,Dropdown!$A$101:$D$357,4,FALSE))*H119</f>
        <v>#N/A</v>
      </c>
      <c r="K119" s="122">
        <f t="shared" si="2"/>
        <v>0</v>
      </c>
      <c r="L119" s="145"/>
      <c r="M119" s="126" t="e">
        <f t="shared" ca="1" si="3"/>
        <v>#N/A</v>
      </c>
      <c r="O119" s="138"/>
      <c r="P119" s="21"/>
    </row>
    <row r="120" spans="1:16" x14ac:dyDescent="0.25">
      <c r="A120" s="21"/>
      <c r="B120" s="21"/>
      <c r="C120" s="144"/>
      <c r="D120" s="144"/>
      <c r="E120" s="120" t="e">
        <f>VLOOKUP(D120,Dropdown!$A$2:$C$27,3,FALSE)</f>
        <v>#N/A</v>
      </c>
      <c r="F120" s="120" t="e">
        <f>VLOOKUP(E120,Dropdown!$C$2:$D$27,2,FALSE)</f>
        <v>#N/A</v>
      </c>
      <c r="G120" s="144"/>
      <c r="H120" s="21"/>
      <c r="I120" s="21"/>
      <c r="J120" s="121" t="e">
        <f ca="1">(VLOOKUP(D120&amp;G120,Dropdown!$A$101:$D$357,4,FALSE))*H120</f>
        <v>#N/A</v>
      </c>
      <c r="K120" s="122">
        <f t="shared" si="2"/>
        <v>0</v>
      </c>
      <c r="L120" s="145"/>
      <c r="M120" s="126" t="e">
        <f t="shared" ca="1" si="3"/>
        <v>#N/A</v>
      </c>
      <c r="O120" s="138"/>
      <c r="P120" s="21"/>
    </row>
    <row r="121" spans="1:16" x14ac:dyDescent="0.25">
      <c r="A121" s="21"/>
      <c r="B121" s="21"/>
      <c r="C121" s="144"/>
      <c r="D121" s="144"/>
      <c r="E121" s="120" t="e">
        <f>VLOOKUP(D121,Dropdown!$A$2:$C$27,3,FALSE)</f>
        <v>#N/A</v>
      </c>
      <c r="F121" s="120" t="e">
        <f>VLOOKUP(E121,Dropdown!$C$2:$D$27,2,FALSE)</f>
        <v>#N/A</v>
      </c>
      <c r="G121" s="144"/>
      <c r="H121" s="21"/>
      <c r="I121" s="21"/>
      <c r="J121" s="121" t="e">
        <f ca="1">(VLOOKUP(D121&amp;G121,Dropdown!$A$101:$D$357,4,FALSE))*H121</f>
        <v>#N/A</v>
      </c>
      <c r="K121" s="122">
        <f t="shared" si="2"/>
        <v>0</v>
      </c>
      <c r="L121" s="145"/>
      <c r="M121" s="126" t="e">
        <f t="shared" ca="1" si="3"/>
        <v>#N/A</v>
      </c>
      <c r="O121" s="138"/>
      <c r="P121" s="21"/>
    </row>
    <row r="122" spans="1:16" x14ac:dyDescent="0.25">
      <c r="A122" s="21"/>
      <c r="B122" s="21"/>
      <c r="C122" s="144"/>
      <c r="D122" s="144"/>
      <c r="E122" s="120" t="e">
        <f>VLOOKUP(D122,Dropdown!$A$2:$C$27,3,FALSE)</f>
        <v>#N/A</v>
      </c>
      <c r="F122" s="120" t="e">
        <f>VLOOKUP(E122,Dropdown!$C$2:$D$27,2,FALSE)</f>
        <v>#N/A</v>
      </c>
      <c r="G122" s="144"/>
      <c r="H122" s="21"/>
      <c r="I122" s="21"/>
      <c r="J122" s="121" t="e">
        <f ca="1">(VLOOKUP(D122&amp;G122,Dropdown!$A$101:$D$357,4,FALSE))*H122</f>
        <v>#N/A</v>
      </c>
      <c r="K122" s="122">
        <f t="shared" si="2"/>
        <v>0</v>
      </c>
      <c r="L122" s="145"/>
      <c r="M122" s="126" t="e">
        <f t="shared" ca="1" si="3"/>
        <v>#N/A</v>
      </c>
      <c r="O122" s="138"/>
      <c r="P122" s="21"/>
    </row>
    <row r="123" spans="1:16" x14ac:dyDescent="0.25">
      <c r="A123" s="21"/>
      <c r="B123" s="21"/>
      <c r="C123" s="144"/>
      <c r="D123" s="144"/>
      <c r="E123" s="120" t="e">
        <f>VLOOKUP(D123,Dropdown!$A$2:$C$27,3,FALSE)</f>
        <v>#N/A</v>
      </c>
      <c r="F123" s="120" t="e">
        <f>VLOOKUP(E123,Dropdown!$C$2:$D$27,2,FALSE)</f>
        <v>#N/A</v>
      </c>
      <c r="G123" s="144"/>
      <c r="H123" s="21"/>
      <c r="I123" s="21"/>
      <c r="J123" s="121" t="e">
        <f ca="1">(VLOOKUP(D123&amp;G123,Dropdown!$A$101:$D$357,4,FALSE))*H123</f>
        <v>#N/A</v>
      </c>
      <c r="K123" s="122">
        <f t="shared" si="2"/>
        <v>0</v>
      </c>
      <c r="L123" s="145"/>
      <c r="M123" s="126" t="e">
        <f t="shared" ca="1" si="3"/>
        <v>#N/A</v>
      </c>
      <c r="O123" s="138"/>
      <c r="P123" s="21"/>
    </row>
    <row r="124" spans="1:16" x14ac:dyDescent="0.25">
      <c r="A124" s="21"/>
      <c r="B124" s="21"/>
      <c r="C124" s="144"/>
      <c r="D124" s="144"/>
      <c r="E124" s="120" t="e">
        <f>VLOOKUP(D124,Dropdown!$A$2:$C$27,3,FALSE)</f>
        <v>#N/A</v>
      </c>
      <c r="F124" s="120" t="e">
        <f>VLOOKUP(E124,Dropdown!$C$2:$D$27,2,FALSE)</f>
        <v>#N/A</v>
      </c>
      <c r="G124" s="144"/>
      <c r="H124" s="21"/>
      <c r="I124" s="21"/>
      <c r="J124" s="121" t="e">
        <f ca="1">(VLOOKUP(D124&amp;G124,Dropdown!$A$101:$D$357,4,FALSE))*H124</f>
        <v>#N/A</v>
      </c>
      <c r="K124" s="122">
        <f t="shared" si="2"/>
        <v>0</v>
      </c>
      <c r="L124" s="145"/>
      <c r="M124" s="126" t="e">
        <f t="shared" ca="1" si="3"/>
        <v>#N/A</v>
      </c>
      <c r="O124" s="138"/>
      <c r="P124" s="21"/>
    </row>
    <row r="125" spans="1:16" x14ac:dyDescent="0.25">
      <c r="A125" s="21"/>
      <c r="B125" s="21"/>
      <c r="C125" s="144"/>
      <c r="D125" s="144"/>
      <c r="E125" s="120" t="e">
        <f>VLOOKUP(D125,Dropdown!$A$2:$C$27,3,FALSE)</f>
        <v>#N/A</v>
      </c>
      <c r="F125" s="120" t="e">
        <f>VLOOKUP(E125,Dropdown!$C$2:$D$27,2,FALSE)</f>
        <v>#N/A</v>
      </c>
      <c r="G125" s="144"/>
      <c r="H125" s="21"/>
      <c r="I125" s="21"/>
      <c r="J125" s="121" t="e">
        <f ca="1">(VLOOKUP(D125&amp;G125,Dropdown!$A$101:$D$357,4,FALSE))*H125</f>
        <v>#N/A</v>
      </c>
      <c r="K125" s="122">
        <f t="shared" si="2"/>
        <v>0</v>
      </c>
      <c r="L125" s="145"/>
      <c r="M125" s="126" t="e">
        <f t="shared" ca="1" si="3"/>
        <v>#N/A</v>
      </c>
      <c r="O125" s="138"/>
      <c r="P125" s="21"/>
    </row>
    <row r="126" spans="1:16" x14ac:dyDescent="0.25">
      <c r="A126" s="21"/>
      <c r="B126" s="21"/>
      <c r="C126" s="144"/>
      <c r="D126" s="144"/>
      <c r="E126" s="120" t="e">
        <f>VLOOKUP(D126,Dropdown!$A$2:$C$27,3,FALSE)</f>
        <v>#N/A</v>
      </c>
      <c r="F126" s="120" t="e">
        <f>VLOOKUP(E126,Dropdown!$C$2:$D$27,2,FALSE)</f>
        <v>#N/A</v>
      </c>
      <c r="G126" s="144"/>
      <c r="H126" s="21"/>
      <c r="I126" s="21"/>
      <c r="J126" s="121" t="e">
        <f ca="1">(VLOOKUP(D126&amp;G126,Dropdown!$A$101:$D$357,4,FALSE))*H126</f>
        <v>#N/A</v>
      </c>
      <c r="K126" s="122">
        <f t="shared" si="2"/>
        <v>0</v>
      </c>
      <c r="L126" s="145"/>
      <c r="M126" s="126" t="e">
        <f t="shared" ca="1" si="3"/>
        <v>#N/A</v>
      </c>
      <c r="O126" s="138"/>
      <c r="P126" s="21"/>
    </row>
    <row r="127" spans="1:16" x14ac:dyDescent="0.25">
      <c r="A127" s="21"/>
      <c r="B127" s="21"/>
      <c r="C127" s="144"/>
      <c r="D127" s="144"/>
      <c r="E127" s="120" t="e">
        <f>VLOOKUP(D127,Dropdown!$A$2:$C$27,3,FALSE)</f>
        <v>#N/A</v>
      </c>
      <c r="F127" s="120" t="e">
        <f>VLOOKUP(E127,Dropdown!$C$2:$D$27,2,FALSE)</f>
        <v>#N/A</v>
      </c>
      <c r="G127" s="144"/>
      <c r="H127" s="21"/>
      <c r="I127" s="21"/>
      <c r="J127" s="121" t="e">
        <f ca="1">(VLOOKUP(D127&amp;G127,Dropdown!$A$101:$D$357,4,FALSE))*H127</f>
        <v>#N/A</v>
      </c>
      <c r="K127" s="122">
        <f t="shared" si="2"/>
        <v>0</v>
      </c>
      <c r="L127" s="145"/>
      <c r="M127" s="126" t="e">
        <f t="shared" ca="1" si="3"/>
        <v>#N/A</v>
      </c>
      <c r="O127" s="138"/>
      <c r="P127" s="21"/>
    </row>
    <row r="128" spans="1:16" x14ac:dyDescent="0.25">
      <c r="A128" s="21"/>
      <c r="B128" s="21"/>
      <c r="C128" s="144"/>
      <c r="D128" s="144"/>
      <c r="E128" s="120" t="e">
        <f>VLOOKUP(D128,Dropdown!$A$2:$C$27,3,FALSE)</f>
        <v>#N/A</v>
      </c>
      <c r="F128" s="120" t="e">
        <f>VLOOKUP(E128,Dropdown!$C$2:$D$27,2,FALSE)</f>
        <v>#N/A</v>
      </c>
      <c r="G128" s="144"/>
      <c r="H128" s="21"/>
      <c r="I128" s="21"/>
      <c r="J128" s="121" t="e">
        <f ca="1">(VLOOKUP(D128&amp;G128,Dropdown!$A$101:$D$357,4,FALSE))*H128</f>
        <v>#N/A</v>
      </c>
      <c r="K128" s="122">
        <f t="shared" si="2"/>
        <v>0</v>
      </c>
      <c r="L128" s="145"/>
      <c r="M128" s="126" t="e">
        <f t="shared" ca="1" si="3"/>
        <v>#N/A</v>
      </c>
      <c r="O128" s="138"/>
      <c r="P128" s="21"/>
    </row>
    <row r="129" spans="1:16" x14ac:dyDescent="0.25">
      <c r="A129" s="21"/>
      <c r="B129" s="21"/>
      <c r="C129" s="144"/>
      <c r="D129" s="144"/>
      <c r="E129" s="120" t="e">
        <f>VLOOKUP(D129,Dropdown!$A$2:$C$27,3,FALSE)</f>
        <v>#N/A</v>
      </c>
      <c r="F129" s="120" t="e">
        <f>VLOOKUP(E129,Dropdown!$C$2:$D$27,2,FALSE)</f>
        <v>#N/A</v>
      </c>
      <c r="G129" s="144"/>
      <c r="H129" s="21"/>
      <c r="I129" s="21"/>
      <c r="J129" s="121" t="e">
        <f ca="1">(VLOOKUP(D129&amp;G129,Dropdown!$A$101:$D$357,4,FALSE))*H129</f>
        <v>#N/A</v>
      </c>
      <c r="K129" s="122">
        <f t="shared" si="2"/>
        <v>0</v>
      </c>
      <c r="L129" s="145"/>
      <c r="M129" s="126" t="e">
        <f t="shared" ca="1" si="3"/>
        <v>#N/A</v>
      </c>
      <c r="O129" s="138"/>
      <c r="P129" s="21"/>
    </row>
    <row r="130" spans="1:16" x14ac:dyDescent="0.25">
      <c r="A130" s="21"/>
      <c r="B130" s="21"/>
      <c r="C130" s="144"/>
      <c r="D130" s="144"/>
      <c r="E130" s="120" t="e">
        <f>VLOOKUP(D130,Dropdown!$A$2:$C$27,3,FALSE)</f>
        <v>#N/A</v>
      </c>
      <c r="F130" s="120" t="e">
        <f>VLOOKUP(E130,Dropdown!$C$2:$D$27,2,FALSE)</f>
        <v>#N/A</v>
      </c>
      <c r="G130" s="144"/>
      <c r="H130" s="21"/>
      <c r="I130" s="21"/>
      <c r="J130" s="121" t="e">
        <f ca="1">(VLOOKUP(D130&amp;G130,Dropdown!$A$101:$D$357,4,FALSE))*H130</f>
        <v>#N/A</v>
      </c>
      <c r="K130" s="122">
        <f t="shared" si="2"/>
        <v>0</v>
      </c>
      <c r="L130" s="145"/>
      <c r="M130" s="126" t="e">
        <f t="shared" ca="1" si="3"/>
        <v>#N/A</v>
      </c>
      <c r="O130" s="138"/>
      <c r="P130" s="21"/>
    </row>
    <row r="131" spans="1:16" x14ac:dyDescent="0.25">
      <c r="A131" s="21"/>
      <c r="B131" s="21"/>
      <c r="C131" s="144"/>
      <c r="D131" s="144"/>
      <c r="E131" s="120" t="e">
        <f>VLOOKUP(D131,Dropdown!$A$2:$C$27,3,FALSE)</f>
        <v>#N/A</v>
      </c>
      <c r="F131" s="120" t="e">
        <f>VLOOKUP(E131,Dropdown!$C$2:$D$27,2,FALSE)</f>
        <v>#N/A</v>
      </c>
      <c r="G131" s="144"/>
      <c r="H131" s="21"/>
      <c r="I131" s="21"/>
      <c r="J131" s="121" t="e">
        <f ca="1">(VLOOKUP(D131&amp;G131,Dropdown!$A$101:$D$357,4,FALSE))*H131</f>
        <v>#N/A</v>
      </c>
      <c r="K131" s="122">
        <f t="shared" ref="K131:K170" si="4">(IF(ISBLANK(I131),0,5))*H131</f>
        <v>0</v>
      </c>
      <c r="L131" s="145"/>
      <c r="M131" s="126" t="e">
        <f t="shared" ref="M131:M170" ca="1" si="5">SUM(J131:K131)</f>
        <v>#N/A</v>
      </c>
      <c r="O131" s="138"/>
      <c r="P131" s="21"/>
    </row>
    <row r="132" spans="1:16" x14ac:dyDescent="0.25">
      <c r="A132" s="21"/>
      <c r="B132" s="21"/>
      <c r="C132" s="144"/>
      <c r="D132" s="144"/>
      <c r="E132" s="120" t="e">
        <f>VLOOKUP(D132,Dropdown!$A$2:$C$27,3,FALSE)</f>
        <v>#N/A</v>
      </c>
      <c r="F132" s="120" t="e">
        <f>VLOOKUP(E132,Dropdown!$C$2:$D$27,2,FALSE)</f>
        <v>#N/A</v>
      </c>
      <c r="G132" s="144"/>
      <c r="H132" s="21"/>
      <c r="I132" s="21"/>
      <c r="J132" s="121" t="e">
        <f ca="1">(VLOOKUP(D132&amp;G132,Dropdown!$A$101:$D$357,4,FALSE))*H132</f>
        <v>#N/A</v>
      </c>
      <c r="K132" s="122">
        <f t="shared" si="4"/>
        <v>0</v>
      </c>
      <c r="L132" s="145"/>
      <c r="M132" s="126" t="e">
        <f t="shared" ca="1" si="5"/>
        <v>#N/A</v>
      </c>
      <c r="O132" s="138"/>
      <c r="P132" s="21"/>
    </row>
    <row r="133" spans="1:16" x14ac:dyDescent="0.25">
      <c r="A133" s="21"/>
      <c r="B133" s="21"/>
      <c r="C133" s="144"/>
      <c r="D133" s="144"/>
      <c r="E133" s="120" t="e">
        <f>VLOOKUP(D133,Dropdown!$A$2:$C$27,3,FALSE)</f>
        <v>#N/A</v>
      </c>
      <c r="F133" s="120" t="e">
        <f>VLOOKUP(E133,Dropdown!$C$2:$D$27,2,FALSE)</f>
        <v>#N/A</v>
      </c>
      <c r="G133" s="144"/>
      <c r="H133" s="21"/>
      <c r="I133" s="21"/>
      <c r="J133" s="121" t="e">
        <f ca="1">(VLOOKUP(D133&amp;G133,Dropdown!$A$101:$D$357,4,FALSE))*H133</f>
        <v>#N/A</v>
      </c>
      <c r="K133" s="122">
        <f t="shared" si="4"/>
        <v>0</v>
      </c>
      <c r="L133" s="145"/>
      <c r="M133" s="126" t="e">
        <f t="shared" ca="1" si="5"/>
        <v>#N/A</v>
      </c>
      <c r="O133" s="138"/>
      <c r="P133" s="21"/>
    </row>
    <row r="134" spans="1:16" x14ac:dyDescent="0.25">
      <c r="A134" s="21"/>
      <c r="B134" s="21"/>
      <c r="C134" s="144"/>
      <c r="D134" s="144"/>
      <c r="E134" s="120" t="e">
        <f>VLOOKUP(D134,Dropdown!$A$2:$C$27,3,FALSE)</f>
        <v>#N/A</v>
      </c>
      <c r="F134" s="120" t="e">
        <f>VLOOKUP(E134,Dropdown!$C$2:$D$27,2,FALSE)</f>
        <v>#N/A</v>
      </c>
      <c r="G134" s="144"/>
      <c r="H134" s="21"/>
      <c r="I134" s="21"/>
      <c r="J134" s="121" t="e">
        <f ca="1">(VLOOKUP(D134&amp;G134,Dropdown!$A$101:$D$357,4,FALSE))*H134</f>
        <v>#N/A</v>
      </c>
      <c r="K134" s="122">
        <f t="shared" si="4"/>
        <v>0</v>
      </c>
      <c r="L134" s="145"/>
      <c r="M134" s="126" t="e">
        <f t="shared" ca="1" si="5"/>
        <v>#N/A</v>
      </c>
      <c r="O134" s="138"/>
      <c r="P134" s="21"/>
    </row>
    <row r="135" spans="1:16" x14ac:dyDescent="0.25">
      <c r="A135" s="21"/>
      <c r="B135" s="21"/>
      <c r="C135" s="144"/>
      <c r="D135" s="144"/>
      <c r="E135" s="120" t="e">
        <f>VLOOKUP(D135,Dropdown!$A$2:$C$27,3,FALSE)</f>
        <v>#N/A</v>
      </c>
      <c r="F135" s="120" t="e">
        <f>VLOOKUP(E135,Dropdown!$C$2:$D$27,2,FALSE)</f>
        <v>#N/A</v>
      </c>
      <c r="G135" s="144"/>
      <c r="H135" s="21"/>
      <c r="I135" s="21"/>
      <c r="J135" s="121" t="e">
        <f ca="1">(VLOOKUP(D135&amp;G135,Dropdown!$A$101:$D$357,4,FALSE))*H135</f>
        <v>#N/A</v>
      </c>
      <c r="K135" s="122">
        <f t="shared" si="4"/>
        <v>0</v>
      </c>
      <c r="L135" s="145"/>
      <c r="M135" s="126" t="e">
        <f t="shared" ca="1" si="5"/>
        <v>#N/A</v>
      </c>
      <c r="O135" s="138"/>
      <c r="P135" s="21"/>
    </row>
    <row r="136" spans="1:16" x14ac:dyDescent="0.25">
      <c r="A136" s="21"/>
      <c r="B136" s="21"/>
      <c r="C136" s="144"/>
      <c r="D136" s="144"/>
      <c r="E136" s="120" t="e">
        <f>VLOOKUP(D136,Dropdown!$A$2:$C$27,3,FALSE)</f>
        <v>#N/A</v>
      </c>
      <c r="F136" s="120" t="e">
        <f>VLOOKUP(E136,Dropdown!$C$2:$D$27,2,FALSE)</f>
        <v>#N/A</v>
      </c>
      <c r="G136" s="144"/>
      <c r="H136" s="21"/>
      <c r="I136" s="21"/>
      <c r="J136" s="121" t="e">
        <f ca="1">(VLOOKUP(D136&amp;G136,Dropdown!$A$101:$D$357,4,FALSE))*H136</f>
        <v>#N/A</v>
      </c>
      <c r="K136" s="122">
        <f t="shared" si="4"/>
        <v>0</v>
      </c>
      <c r="L136" s="145"/>
      <c r="M136" s="126" t="e">
        <f t="shared" ca="1" si="5"/>
        <v>#N/A</v>
      </c>
      <c r="O136" s="138"/>
      <c r="P136" s="21"/>
    </row>
    <row r="137" spans="1:16" x14ac:dyDescent="0.25">
      <c r="A137" s="21"/>
      <c r="B137" s="21"/>
      <c r="C137" s="144"/>
      <c r="D137" s="144"/>
      <c r="E137" s="120" t="e">
        <f>VLOOKUP(D137,Dropdown!$A$2:$C$27,3,FALSE)</f>
        <v>#N/A</v>
      </c>
      <c r="F137" s="120" t="e">
        <f>VLOOKUP(E137,Dropdown!$C$2:$D$27,2,FALSE)</f>
        <v>#N/A</v>
      </c>
      <c r="G137" s="144"/>
      <c r="H137" s="21"/>
      <c r="I137" s="21"/>
      <c r="J137" s="121" t="e">
        <f ca="1">(VLOOKUP(D137&amp;G137,Dropdown!$A$101:$D$357,4,FALSE))*H137</f>
        <v>#N/A</v>
      </c>
      <c r="K137" s="122">
        <f t="shared" si="4"/>
        <v>0</v>
      </c>
      <c r="L137" s="145"/>
      <c r="M137" s="126" t="e">
        <f t="shared" ca="1" si="5"/>
        <v>#N/A</v>
      </c>
      <c r="O137" s="138"/>
      <c r="P137" s="21"/>
    </row>
    <row r="138" spans="1:16" x14ac:dyDescent="0.25">
      <c r="A138" s="21"/>
      <c r="B138" s="21"/>
      <c r="C138" s="144"/>
      <c r="D138" s="144"/>
      <c r="E138" s="120" t="e">
        <f>VLOOKUP(D138,Dropdown!$A$2:$C$27,3,FALSE)</f>
        <v>#N/A</v>
      </c>
      <c r="F138" s="120" t="e">
        <f>VLOOKUP(E138,Dropdown!$C$2:$D$27,2,FALSE)</f>
        <v>#N/A</v>
      </c>
      <c r="G138" s="144"/>
      <c r="H138" s="21"/>
      <c r="I138" s="21"/>
      <c r="J138" s="121" t="e">
        <f ca="1">(VLOOKUP(D138&amp;G138,Dropdown!$A$101:$D$357,4,FALSE))*H138</f>
        <v>#N/A</v>
      </c>
      <c r="K138" s="122">
        <f t="shared" si="4"/>
        <v>0</v>
      </c>
      <c r="L138" s="145"/>
      <c r="M138" s="126" t="e">
        <f t="shared" ca="1" si="5"/>
        <v>#N/A</v>
      </c>
      <c r="O138" s="138"/>
      <c r="P138" s="21"/>
    </row>
    <row r="139" spans="1:16" x14ac:dyDescent="0.25">
      <c r="A139" s="21"/>
      <c r="B139" s="21"/>
      <c r="C139" s="144"/>
      <c r="D139" s="144"/>
      <c r="E139" s="120" t="e">
        <f>VLOOKUP(D139,Dropdown!$A$2:$C$27,3,FALSE)</f>
        <v>#N/A</v>
      </c>
      <c r="F139" s="120" t="e">
        <f>VLOOKUP(E139,Dropdown!$C$2:$D$27,2,FALSE)</f>
        <v>#N/A</v>
      </c>
      <c r="G139" s="144"/>
      <c r="H139" s="21"/>
      <c r="I139" s="21"/>
      <c r="J139" s="121" t="e">
        <f ca="1">(VLOOKUP(D139&amp;G139,Dropdown!$A$101:$D$357,4,FALSE))*H139</f>
        <v>#N/A</v>
      </c>
      <c r="K139" s="122">
        <f t="shared" si="4"/>
        <v>0</v>
      </c>
      <c r="L139" s="145"/>
      <c r="M139" s="126" t="e">
        <f t="shared" ca="1" si="5"/>
        <v>#N/A</v>
      </c>
      <c r="O139" s="138"/>
      <c r="P139" s="21"/>
    </row>
    <row r="140" spans="1:16" x14ac:dyDescent="0.25">
      <c r="A140" s="21"/>
      <c r="B140" s="21"/>
      <c r="C140" s="144"/>
      <c r="D140" s="144"/>
      <c r="E140" s="120" t="e">
        <f>VLOOKUP(D140,Dropdown!$A$2:$C$27,3,FALSE)</f>
        <v>#N/A</v>
      </c>
      <c r="F140" s="120" t="e">
        <f>VLOOKUP(E140,Dropdown!$C$2:$D$27,2,FALSE)</f>
        <v>#N/A</v>
      </c>
      <c r="G140" s="144"/>
      <c r="H140" s="21"/>
      <c r="I140" s="21"/>
      <c r="J140" s="121" t="e">
        <f ca="1">(VLOOKUP(D140&amp;G140,Dropdown!$A$101:$D$357,4,FALSE))*H140</f>
        <v>#N/A</v>
      </c>
      <c r="K140" s="122">
        <f t="shared" si="4"/>
        <v>0</v>
      </c>
      <c r="L140" s="145"/>
      <c r="M140" s="126" t="e">
        <f t="shared" ca="1" si="5"/>
        <v>#N/A</v>
      </c>
      <c r="O140" s="138"/>
      <c r="P140" s="21"/>
    </row>
    <row r="141" spans="1:16" x14ac:dyDescent="0.25">
      <c r="A141" s="21"/>
      <c r="B141" s="21"/>
      <c r="C141" s="144"/>
      <c r="D141" s="144"/>
      <c r="E141" s="120" t="e">
        <f>VLOOKUP(D141,Dropdown!$A$2:$C$27,3,FALSE)</f>
        <v>#N/A</v>
      </c>
      <c r="F141" s="120" t="e">
        <f>VLOOKUP(E141,Dropdown!$C$2:$D$27,2,FALSE)</f>
        <v>#N/A</v>
      </c>
      <c r="G141" s="144"/>
      <c r="H141" s="21"/>
      <c r="I141" s="21"/>
      <c r="J141" s="121" t="e">
        <f ca="1">(VLOOKUP(D141&amp;G141,Dropdown!$A$101:$D$357,4,FALSE))*H141</f>
        <v>#N/A</v>
      </c>
      <c r="K141" s="122">
        <f t="shared" si="4"/>
        <v>0</v>
      </c>
      <c r="L141" s="145"/>
      <c r="M141" s="126" t="e">
        <f t="shared" ca="1" si="5"/>
        <v>#N/A</v>
      </c>
      <c r="O141" s="138"/>
      <c r="P141" s="21"/>
    </row>
    <row r="142" spans="1:16" x14ac:dyDescent="0.25">
      <c r="A142" s="21"/>
      <c r="B142" s="21"/>
      <c r="C142" s="144"/>
      <c r="D142" s="144"/>
      <c r="E142" s="120" t="e">
        <f>VLOOKUP(D142,Dropdown!$A$2:$C$27,3,FALSE)</f>
        <v>#N/A</v>
      </c>
      <c r="F142" s="120" t="e">
        <f>VLOOKUP(E142,Dropdown!$C$2:$D$27,2,FALSE)</f>
        <v>#N/A</v>
      </c>
      <c r="G142" s="144"/>
      <c r="H142" s="21"/>
      <c r="I142" s="21"/>
      <c r="J142" s="121" t="e">
        <f ca="1">(VLOOKUP(D142&amp;G142,Dropdown!$A$101:$D$357,4,FALSE))*H142</f>
        <v>#N/A</v>
      </c>
      <c r="K142" s="122">
        <f t="shared" si="4"/>
        <v>0</v>
      </c>
      <c r="L142" s="145"/>
      <c r="M142" s="126" t="e">
        <f t="shared" ca="1" si="5"/>
        <v>#N/A</v>
      </c>
      <c r="O142" s="138"/>
      <c r="P142" s="21"/>
    </row>
    <row r="143" spans="1:16" x14ac:dyDescent="0.25">
      <c r="A143" s="21"/>
      <c r="B143" s="21"/>
      <c r="C143" s="144"/>
      <c r="D143" s="144"/>
      <c r="E143" s="120" t="e">
        <f>VLOOKUP(D143,Dropdown!$A$2:$C$27,3,FALSE)</f>
        <v>#N/A</v>
      </c>
      <c r="F143" s="120" t="e">
        <f>VLOOKUP(E143,Dropdown!$C$2:$D$27,2,FALSE)</f>
        <v>#N/A</v>
      </c>
      <c r="G143" s="144"/>
      <c r="H143" s="21"/>
      <c r="I143" s="21"/>
      <c r="J143" s="121" t="e">
        <f ca="1">(VLOOKUP(D143&amp;G143,Dropdown!$A$101:$D$357,4,FALSE))*H143</f>
        <v>#N/A</v>
      </c>
      <c r="K143" s="122">
        <f t="shared" si="4"/>
        <v>0</v>
      </c>
      <c r="L143" s="145"/>
      <c r="M143" s="126" t="e">
        <f t="shared" ca="1" si="5"/>
        <v>#N/A</v>
      </c>
      <c r="O143" s="138"/>
      <c r="P143" s="21"/>
    </row>
    <row r="144" spans="1:16" x14ac:dyDescent="0.25">
      <c r="A144" s="21"/>
      <c r="B144" s="21"/>
      <c r="C144" s="144"/>
      <c r="D144" s="144"/>
      <c r="E144" s="120" t="e">
        <f>VLOOKUP(D144,Dropdown!$A$2:$C$27,3,FALSE)</f>
        <v>#N/A</v>
      </c>
      <c r="F144" s="120" t="e">
        <f>VLOOKUP(E144,Dropdown!$C$2:$D$27,2,FALSE)</f>
        <v>#N/A</v>
      </c>
      <c r="G144" s="144"/>
      <c r="H144" s="21"/>
      <c r="I144" s="21"/>
      <c r="J144" s="121" t="e">
        <f ca="1">(VLOOKUP(D144&amp;G144,Dropdown!$A$101:$D$357,4,FALSE))*H144</f>
        <v>#N/A</v>
      </c>
      <c r="K144" s="122">
        <f t="shared" si="4"/>
        <v>0</v>
      </c>
      <c r="L144" s="145"/>
      <c r="M144" s="126" t="e">
        <f t="shared" ca="1" si="5"/>
        <v>#N/A</v>
      </c>
      <c r="O144" s="138"/>
      <c r="P144" s="21"/>
    </row>
    <row r="145" spans="1:16" x14ac:dyDescent="0.25">
      <c r="A145" s="21"/>
      <c r="B145" s="21"/>
      <c r="C145" s="144"/>
      <c r="D145" s="144"/>
      <c r="E145" s="120" t="e">
        <f>VLOOKUP(D145,Dropdown!$A$2:$C$27,3,FALSE)</f>
        <v>#N/A</v>
      </c>
      <c r="F145" s="120" t="e">
        <f>VLOOKUP(E145,Dropdown!$C$2:$D$27,2,FALSE)</f>
        <v>#N/A</v>
      </c>
      <c r="G145" s="144"/>
      <c r="H145" s="21"/>
      <c r="I145" s="21"/>
      <c r="J145" s="121" t="e">
        <f ca="1">(VLOOKUP(D145&amp;G145,Dropdown!$A$101:$D$357,4,FALSE))*H145</f>
        <v>#N/A</v>
      </c>
      <c r="K145" s="122">
        <f t="shared" si="4"/>
        <v>0</v>
      </c>
      <c r="L145" s="145"/>
      <c r="M145" s="126" t="e">
        <f t="shared" ca="1" si="5"/>
        <v>#N/A</v>
      </c>
      <c r="O145" s="138"/>
      <c r="P145" s="21"/>
    </row>
    <row r="146" spans="1:16" x14ac:dyDescent="0.25">
      <c r="A146" s="21"/>
      <c r="B146" s="21"/>
      <c r="C146" s="144"/>
      <c r="D146" s="144"/>
      <c r="E146" s="120" t="e">
        <f>VLOOKUP(D146,Dropdown!$A$2:$C$27,3,FALSE)</f>
        <v>#N/A</v>
      </c>
      <c r="F146" s="120" t="e">
        <f>VLOOKUP(E146,Dropdown!$C$2:$D$27,2,FALSE)</f>
        <v>#N/A</v>
      </c>
      <c r="G146" s="144"/>
      <c r="H146" s="21"/>
      <c r="I146" s="21"/>
      <c r="J146" s="121" t="e">
        <f ca="1">(VLOOKUP(D146&amp;G146,Dropdown!$A$101:$D$357,4,FALSE))*H146</f>
        <v>#N/A</v>
      </c>
      <c r="K146" s="122">
        <f t="shared" si="4"/>
        <v>0</v>
      </c>
      <c r="L146" s="145"/>
      <c r="M146" s="126" t="e">
        <f t="shared" ca="1" si="5"/>
        <v>#N/A</v>
      </c>
      <c r="O146" s="138"/>
      <c r="P146" s="21"/>
    </row>
    <row r="147" spans="1:16" x14ac:dyDescent="0.25">
      <c r="A147" s="21"/>
      <c r="B147" s="21"/>
      <c r="C147" s="144"/>
      <c r="D147" s="144"/>
      <c r="E147" s="120" t="e">
        <f>VLOOKUP(D147,Dropdown!$A$2:$C$27,3,FALSE)</f>
        <v>#N/A</v>
      </c>
      <c r="F147" s="120" t="e">
        <f>VLOOKUP(E147,Dropdown!$C$2:$D$27,2,FALSE)</f>
        <v>#N/A</v>
      </c>
      <c r="G147" s="144"/>
      <c r="H147" s="21"/>
      <c r="I147" s="21"/>
      <c r="J147" s="121" t="e">
        <f ca="1">(VLOOKUP(D147&amp;G147,Dropdown!$A$101:$D$357,4,FALSE))*H147</f>
        <v>#N/A</v>
      </c>
      <c r="K147" s="122">
        <f t="shared" si="4"/>
        <v>0</v>
      </c>
      <c r="L147" s="145"/>
      <c r="M147" s="126" t="e">
        <f t="shared" ca="1" si="5"/>
        <v>#N/A</v>
      </c>
      <c r="O147" s="138"/>
      <c r="P147" s="21"/>
    </row>
    <row r="148" spans="1:16" x14ac:dyDescent="0.25">
      <c r="A148" s="21"/>
      <c r="B148" s="21"/>
      <c r="C148" s="144"/>
      <c r="D148" s="144"/>
      <c r="E148" s="120" t="e">
        <f>VLOOKUP(D148,Dropdown!$A$2:$C$27,3,FALSE)</f>
        <v>#N/A</v>
      </c>
      <c r="F148" s="120" t="e">
        <f>VLOOKUP(E148,Dropdown!$C$2:$D$27,2,FALSE)</f>
        <v>#N/A</v>
      </c>
      <c r="G148" s="144"/>
      <c r="H148" s="21"/>
      <c r="I148" s="21"/>
      <c r="J148" s="121" t="e">
        <f ca="1">(VLOOKUP(D148&amp;G148,Dropdown!$A$101:$D$357,4,FALSE))*H148</f>
        <v>#N/A</v>
      </c>
      <c r="K148" s="122">
        <f t="shared" si="4"/>
        <v>0</v>
      </c>
      <c r="L148" s="145"/>
      <c r="M148" s="126" t="e">
        <f t="shared" ca="1" si="5"/>
        <v>#N/A</v>
      </c>
      <c r="O148" s="138"/>
      <c r="P148" s="21"/>
    </row>
    <row r="149" spans="1:16" x14ac:dyDescent="0.25">
      <c r="A149" s="21"/>
      <c r="B149" s="21"/>
      <c r="C149" s="144"/>
      <c r="D149" s="144"/>
      <c r="E149" s="120" t="e">
        <f>VLOOKUP(D149,Dropdown!$A$2:$C$27,3,FALSE)</f>
        <v>#N/A</v>
      </c>
      <c r="F149" s="120" t="e">
        <f>VLOOKUP(E149,Dropdown!$C$2:$D$27,2,FALSE)</f>
        <v>#N/A</v>
      </c>
      <c r="G149" s="144"/>
      <c r="H149" s="21"/>
      <c r="I149" s="21"/>
      <c r="J149" s="121" t="e">
        <f ca="1">(VLOOKUP(D149&amp;G149,Dropdown!$A$101:$D$357,4,FALSE))*H149</f>
        <v>#N/A</v>
      </c>
      <c r="K149" s="122">
        <f t="shared" si="4"/>
        <v>0</v>
      </c>
      <c r="L149" s="145"/>
      <c r="M149" s="126" t="e">
        <f t="shared" ca="1" si="5"/>
        <v>#N/A</v>
      </c>
      <c r="O149" s="138"/>
      <c r="P149" s="21"/>
    </row>
    <row r="150" spans="1:16" x14ac:dyDescent="0.25">
      <c r="A150" s="21"/>
      <c r="B150" s="21"/>
      <c r="C150" s="144"/>
      <c r="D150" s="144"/>
      <c r="E150" s="120" t="e">
        <f>VLOOKUP(D150,Dropdown!$A$2:$C$27,3,FALSE)</f>
        <v>#N/A</v>
      </c>
      <c r="F150" s="120" t="e">
        <f>VLOOKUP(E150,Dropdown!$C$2:$D$27,2,FALSE)</f>
        <v>#N/A</v>
      </c>
      <c r="G150" s="144"/>
      <c r="H150" s="21"/>
      <c r="I150" s="21"/>
      <c r="J150" s="121" t="e">
        <f ca="1">(VLOOKUP(D150&amp;G150,Dropdown!$A$101:$D$357,4,FALSE))*H150</f>
        <v>#N/A</v>
      </c>
      <c r="K150" s="122">
        <f t="shared" si="4"/>
        <v>0</v>
      </c>
      <c r="L150" s="145"/>
      <c r="M150" s="126" t="e">
        <f t="shared" ca="1" si="5"/>
        <v>#N/A</v>
      </c>
      <c r="O150" s="138"/>
      <c r="P150" s="21"/>
    </row>
    <row r="151" spans="1:16" x14ac:dyDescent="0.25">
      <c r="A151" s="21"/>
      <c r="B151" s="21"/>
      <c r="C151" s="144"/>
      <c r="D151" s="144"/>
      <c r="E151" s="120" t="e">
        <f>VLOOKUP(D151,Dropdown!$A$2:$C$27,3,FALSE)</f>
        <v>#N/A</v>
      </c>
      <c r="F151" s="120" t="e">
        <f>VLOOKUP(E151,Dropdown!$C$2:$D$27,2,FALSE)</f>
        <v>#N/A</v>
      </c>
      <c r="G151" s="144"/>
      <c r="H151" s="21"/>
      <c r="I151" s="21"/>
      <c r="J151" s="121" t="e">
        <f ca="1">(VLOOKUP(D151&amp;G151,Dropdown!$A$101:$D$357,4,FALSE))*H151</f>
        <v>#N/A</v>
      </c>
      <c r="K151" s="122">
        <f t="shared" si="4"/>
        <v>0</v>
      </c>
      <c r="L151" s="145"/>
      <c r="M151" s="126" t="e">
        <f t="shared" ca="1" si="5"/>
        <v>#N/A</v>
      </c>
      <c r="O151" s="138"/>
      <c r="P151" s="21"/>
    </row>
    <row r="152" spans="1:16" x14ac:dyDescent="0.25">
      <c r="A152" s="21"/>
      <c r="B152" s="21"/>
      <c r="C152" s="144"/>
      <c r="D152" s="144"/>
      <c r="E152" s="120" t="e">
        <f>VLOOKUP(D152,Dropdown!$A$2:$C$27,3,FALSE)</f>
        <v>#N/A</v>
      </c>
      <c r="F152" s="120" t="e">
        <f>VLOOKUP(E152,Dropdown!$C$2:$D$27,2,FALSE)</f>
        <v>#N/A</v>
      </c>
      <c r="G152" s="144"/>
      <c r="H152" s="21"/>
      <c r="I152" s="21"/>
      <c r="J152" s="121" t="e">
        <f ca="1">(VLOOKUP(D152&amp;G152,Dropdown!$A$101:$D$357,4,FALSE))*H152</f>
        <v>#N/A</v>
      </c>
      <c r="K152" s="122">
        <f t="shared" si="4"/>
        <v>0</v>
      </c>
      <c r="L152" s="145"/>
      <c r="M152" s="126" t="e">
        <f t="shared" ca="1" si="5"/>
        <v>#N/A</v>
      </c>
      <c r="O152" s="138"/>
      <c r="P152" s="21"/>
    </row>
    <row r="153" spans="1:16" x14ac:dyDescent="0.25">
      <c r="A153" s="21"/>
      <c r="B153" s="21"/>
      <c r="C153" s="144"/>
      <c r="D153" s="144"/>
      <c r="E153" s="120" t="e">
        <f>VLOOKUP(D153,Dropdown!$A$2:$C$27,3,FALSE)</f>
        <v>#N/A</v>
      </c>
      <c r="F153" s="120" t="e">
        <f>VLOOKUP(E153,Dropdown!$C$2:$D$27,2,FALSE)</f>
        <v>#N/A</v>
      </c>
      <c r="G153" s="144"/>
      <c r="H153" s="21"/>
      <c r="I153" s="21"/>
      <c r="J153" s="121" t="e">
        <f ca="1">(VLOOKUP(D153&amp;G153,Dropdown!$A$101:$D$357,4,FALSE))*H153</f>
        <v>#N/A</v>
      </c>
      <c r="K153" s="122">
        <f t="shared" si="4"/>
        <v>0</v>
      </c>
      <c r="L153" s="145"/>
      <c r="M153" s="126" t="e">
        <f t="shared" ca="1" si="5"/>
        <v>#N/A</v>
      </c>
      <c r="O153" s="138"/>
      <c r="P153" s="21"/>
    </row>
    <row r="154" spans="1:16" x14ac:dyDescent="0.25">
      <c r="A154" s="21"/>
      <c r="B154" s="21"/>
      <c r="C154" s="144"/>
      <c r="D154" s="144"/>
      <c r="E154" s="120" t="e">
        <f>VLOOKUP(D154,Dropdown!$A$2:$C$27,3,FALSE)</f>
        <v>#N/A</v>
      </c>
      <c r="F154" s="120" t="e">
        <f>VLOOKUP(E154,Dropdown!$C$2:$D$27,2,FALSE)</f>
        <v>#N/A</v>
      </c>
      <c r="G154" s="144"/>
      <c r="H154" s="21"/>
      <c r="I154" s="21"/>
      <c r="J154" s="121" t="e">
        <f ca="1">(VLOOKUP(D154&amp;G154,Dropdown!$A$101:$D$357,4,FALSE))*H154</f>
        <v>#N/A</v>
      </c>
      <c r="K154" s="122">
        <f t="shared" si="4"/>
        <v>0</v>
      </c>
      <c r="L154" s="145"/>
      <c r="M154" s="126" t="e">
        <f t="shared" ca="1" si="5"/>
        <v>#N/A</v>
      </c>
      <c r="O154" s="138"/>
      <c r="P154" s="21"/>
    </row>
    <row r="155" spans="1:16" x14ac:dyDescent="0.25">
      <c r="A155" s="21"/>
      <c r="B155" s="21"/>
      <c r="C155" s="144"/>
      <c r="D155" s="144"/>
      <c r="E155" s="120" t="e">
        <f>VLOOKUP(D155,Dropdown!$A$2:$C$27,3,FALSE)</f>
        <v>#N/A</v>
      </c>
      <c r="F155" s="120" t="e">
        <f>VLOOKUP(E155,Dropdown!$C$2:$D$27,2,FALSE)</f>
        <v>#N/A</v>
      </c>
      <c r="G155" s="144"/>
      <c r="H155" s="21"/>
      <c r="I155" s="21"/>
      <c r="J155" s="121" t="e">
        <f ca="1">(VLOOKUP(D155&amp;G155,Dropdown!$A$101:$D$357,4,FALSE))*H155</f>
        <v>#N/A</v>
      </c>
      <c r="K155" s="122">
        <f t="shared" si="4"/>
        <v>0</v>
      </c>
      <c r="L155" s="145"/>
      <c r="M155" s="126" t="e">
        <f t="shared" ca="1" si="5"/>
        <v>#N/A</v>
      </c>
      <c r="O155" s="138"/>
      <c r="P155" s="21"/>
    </row>
    <row r="156" spans="1:16" x14ac:dyDescent="0.25">
      <c r="A156" s="21"/>
      <c r="B156" s="21"/>
      <c r="C156" s="144"/>
      <c r="D156" s="144"/>
      <c r="E156" s="120" t="e">
        <f>VLOOKUP(D156,Dropdown!$A$2:$C$27,3,FALSE)</f>
        <v>#N/A</v>
      </c>
      <c r="F156" s="120" t="e">
        <f>VLOOKUP(E156,Dropdown!$C$2:$D$27,2,FALSE)</f>
        <v>#N/A</v>
      </c>
      <c r="G156" s="144"/>
      <c r="H156" s="21"/>
      <c r="I156" s="21"/>
      <c r="J156" s="121" t="e">
        <f ca="1">(VLOOKUP(D156&amp;G156,Dropdown!$A$101:$D$357,4,FALSE))*H156</f>
        <v>#N/A</v>
      </c>
      <c r="K156" s="122">
        <f t="shared" si="4"/>
        <v>0</v>
      </c>
      <c r="L156" s="145"/>
      <c r="M156" s="126" t="e">
        <f t="shared" ca="1" si="5"/>
        <v>#N/A</v>
      </c>
      <c r="O156" s="138"/>
      <c r="P156" s="21"/>
    </row>
    <row r="157" spans="1:16" x14ac:dyDescent="0.25">
      <c r="A157" s="21"/>
      <c r="B157" s="21"/>
      <c r="C157" s="144"/>
      <c r="D157" s="144"/>
      <c r="E157" s="120" t="e">
        <f>VLOOKUP(D157,Dropdown!$A$2:$C$27,3,FALSE)</f>
        <v>#N/A</v>
      </c>
      <c r="F157" s="120" t="e">
        <f>VLOOKUP(E157,Dropdown!$C$2:$D$27,2,FALSE)</f>
        <v>#N/A</v>
      </c>
      <c r="G157" s="144"/>
      <c r="H157" s="21"/>
      <c r="I157" s="21"/>
      <c r="J157" s="121" t="e">
        <f ca="1">(VLOOKUP(D157&amp;G157,Dropdown!$A$101:$D$357,4,FALSE))*H157</f>
        <v>#N/A</v>
      </c>
      <c r="K157" s="122">
        <f t="shared" si="4"/>
        <v>0</v>
      </c>
      <c r="L157" s="145"/>
      <c r="M157" s="126" t="e">
        <f t="shared" ca="1" si="5"/>
        <v>#N/A</v>
      </c>
      <c r="O157" s="138"/>
      <c r="P157" s="21"/>
    </row>
    <row r="158" spans="1:16" x14ac:dyDescent="0.25">
      <c r="A158" s="21"/>
      <c r="B158" s="21"/>
      <c r="C158" s="144"/>
      <c r="D158" s="144"/>
      <c r="E158" s="120" t="e">
        <f>VLOOKUP(D158,Dropdown!$A$2:$C$27,3,FALSE)</f>
        <v>#N/A</v>
      </c>
      <c r="F158" s="120" t="e">
        <f>VLOOKUP(E158,Dropdown!$C$2:$D$27,2,FALSE)</f>
        <v>#N/A</v>
      </c>
      <c r="G158" s="144"/>
      <c r="H158" s="21"/>
      <c r="I158" s="21"/>
      <c r="J158" s="121" t="e">
        <f ca="1">(VLOOKUP(D158&amp;G158,Dropdown!$A$101:$D$357,4,FALSE))*H158</f>
        <v>#N/A</v>
      </c>
      <c r="K158" s="122">
        <f t="shared" si="4"/>
        <v>0</v>
      </c>
      <c r="L158" s="145"/>
      <c r="M158" s="126" t="e">
        <f t="shared" ca="1" si="5"/>
        <v>#N/A</v>
      </c>
      <c r="O158" s="138"/>
      <c r="P158" s="21"/>
    </row>
    <row r="159" spans="1:16" x14ac:dyDescent="0.25">
      <c r="A159" s="21"/>
      <c r="B159" s="21"/>
      <c r="C159" s="144"/>
      <c r="D159" s="144"/>
      <c r="E159" s="120" t="e">
        <f>VLOOKUP(D159,Dropdown!$A$2:$C$27,3,FALSE)</f>
        <v>#N/A</v>
      </c>
      <c r="F159" s="120" t="e">
        <f>VLOOKUP(E159,Dropdown!$C$2:$D$27,2,FALSE)</f>
        <v>#N/A</v>
      </c>
      <c r="G159" s="144"/>
      <c r="H159" s="21"/>
      <c r="I159" s="21"/>
      <c r="J159" s="121" t="e">
        <f ca="1">(VLOOKUP(D159&amp;G159,Dropdown!$A$101:$D$357,4,FALSE))*H159</f>
        <v>#N/A</v>
      </c>
      <c r="K159" s="122">
        <f t="shared" si="4"/>
        <v>0</v>
      </c>
      <c r="L159" s="145"/>
      <c r="M159" s="126" t="e">
        <f t="shared" ca="1" si="5"/>
        <v>#N/A</v>
      </c>
      <c r="O159" s="138"/>
      <c r="P159" s="21"/>
    </row>
    <row r="160" spans="1:16" x14ac:dyDescent="0.25">
      <c r="A160" s="21"/>
      <c r="B160" s="21"/>
      <c r="C160" s="144"/>
      <c r="D160" s="144"/>
      <c r="E160" s="120" t="e">
        <f>VLOOKUP(D160,Dropdown!$A$2:$C$27,3,FALSE)</f>
        <v>#N/A</v>
      </c>
      <c r="F160" s="120" t="e">
        <f>VLOOKUP(E160,Dropdown!$C$2:$D$27,2,FALSE)</f>
        <v>#N/A</v>
      </c>
      <c r="G160" s="144"/>
      <c r="H160" s="21"/>
      <c r="I160" s="21"/>
      <c r="J160" s="121" t="e">
        <f ca="1">(VLOOKUP(D160&amp;G160,Dropdown!$A$101:$D$357,4,FALSE))*H160</f>
        <v>#N/A</v>
      </c>
      <c r="K160" s="122">
        <f t="shared" si="4"/>
        <v>0</v>
      </c>
      <c r="L160" s="145"/>
      <c r="M160" s="126" t="e">
        <f t="shared" ca="1" si="5"/>
        <v>#N/A</v>
      </c>
      <c r="O160" s="138"/>
      <c r="P160" s="21"/>
    </row>
    <row r="161" spans="1:16" x14ac:dyDescent="0.25">
      <c r="A161" s="21"/>
      <c r="B161" s="21"/>
      <c r="C161" s="144"/>
      <c r="D161" s="144"/>
      <c r="E161" s="120" t="e">
        <f>VLOOKUP(D161,Dropdown!$A$2:$C$27,3,FALSE)</f>
        <v>#N/A</v>
      </c>
      <c r="F161" s="120" t="e">
        <f>VLOOKUP(E161,Dropdown!$C$2:$D$27,2,FALSE)</f>
        <v>#N/A</v>
      </c>
      <c r="G161" s="144"/>
      <c r="H161" s="21"/>
      <c r="I161" s="21"/>
      <c r="J161" s="121" t="e">
        <f ca="1">(VLOOKUP(D161&amp;G161,Dropdown!$A$101:$D$357,4,FALSE))*H161</f>
        <v>#N/A</v>
      </c>
      <c r="K161" s="122">
        <f t="shared" si="4"/>
        <v>0</v>
      </c>
      <c r="L161" s="145"/>
      <c r="M161" s="126" t="e">
        <f t="shared" ca="1" si="5"/>
        <v>#N/A</v>
      </c>
      <c r="O161" s="138"/>
      <c r="P161" s="21"/>
    </row>
    <row r="162" spans="1:16" x14ac:dyDescent="0.25">
      <c r="A162" s="21"/>
      <c r="B162" s="21"/>
      <c r="C162" s="144"/>
      <c r="D162" s="144"/>
      <c r="E162" s="120" t="e">
        <f>VLOOKUP(D162,Dropdown!$A$2:$C$27,3,FALSE)</f>
        <v>#N/A</v>
      </c>
      <c r="F162" s="120" t="e">
        <f>VLOOKUP(E162,Dropdown!$C$2:$D$27,2,FALSE)</f>
        <v>#N/A</v>
      </c>
      <c r="G162" s="144"/>
      <c r="H162" s="21"/>
      <c r="I162" s="21"/>
      <c r="J162" s="121" t="e">
        <f ca="1">(VLOOKUP(D162&amp;G162,Dropdown!$A$101:$D$357,4,FALSE))*H162</f>
        <v>#N/A</v>
      </c>
      <c r="K162" s="122">
        <f t="shared" si="4"/>
        <v>0</v>
      </c>
      <c r="L162" s="145"/>
      <c r="M162" s="126" t="e">
        <f t="shared" ca="1" si="5"/>
        <v>#N/A</v>
      </c>
      <c r="O162" s="138"/>
      <c r="P162" s="21"/>
    </row>
    <row r="163" spans="1:16" x14ac:dyDescent="0.25">
      <c r="A163" s="21"/>
      <c r="B163" s="21"/>
      <c r="C163" s="144"/>
      <c r="D163" s="144"/>
      <c r="E163" s="120" t="e">
        <f>VLOOKUP(D163,Dropdown!$A$2:$C$27,3,FALSE)</f>
        <v>#N/A</v>
      </c>
      <c r="F163" s="120" t="e">
        <f>VLOOKUP(E163,Dropdown!$C$2:$D$27,2,FALSE)</f>
        <v>#N/A</v>
      </c>
      <c r="G163" s="144"/>
      <c r="H163" s="21"/>
      <c r="I163" s="21"/>
      <c r="J163" s="121" t="e">
        <f ca="1">(VLOOKUP(D163&amp;G163,Dropdown!$A$101:$D$357,4,FALSE))*H163</f>
        <v>#N/A</v>
      </c>
      <c r="K163" s="122">
        <f t="shared" si="4"/>
        <v>0</v>
      </c>
      <c r="L163" s="145"/>
      <c r="M163" s="126" t="e">
        <f t="shared" ca="1" si="5"/>
        <v>#N/A</v>
      </c>
      <c r="O163" s="138"/>
      <c r="P163" s="21"/>
    </row>
    <row r="164" spans="1:16" x14ac:dyDescent="0.25">
      <c r="A164" s="21"/>
      <c r="B164" s="21"/>
      <c r="C164" s="144"/>
      <c r="D164" s="144"/>
      <c r="E164" s="120" t="e">
        <f>VLOOKUP(D164,Dropdown!$A$2:$C$27,3,FALSE)</f>
        <v>#N/A</v>
      </c>
      <c r="F164" s="120" t="e">
        <f>VLOOKUP(E164,Dropdown!$C$2:$D$27,2,FALSE)</f>
        <v>#N/A</v>
      </c>
      <c r="G164" s="144"/>
      <c r="H164" s="21"/>
      <c r="I164" s="21"/>
      <c r="J164" s="121" t="e">
        <f ca="1">(VLOOKUP(D164&amp;G164,Dropdown!$A$101:$D$357,4,FALSE))*H164</f>
        <v>#N/A</v>
      </c>
      <c r="K164" s="122">
        <f t="shared" si="4"/>
        <v>0</v>
      </c>
      <c r="L164" s="145"/>
      <c r="M164" s="126" t="e">
        <f t="shared" ca="1" si="5"/>
        <v>#N/A</v>
      </c>
      <c r="O164" s="138"/>
      <c r="P164" s="21"/>
    </row>
    <row r="165" spans="1:16" x14ac:dyDescent="0.25">
      <c r="A165" s="21"/>
      <c r="B165" s="21"/>
      <c r="C165" s="144"/>
      <c r="D165" s="144"/>
      <c r="E165" s="120" t="e">
        <f>VLOOKUP(D165,Dropdown!$A$2:$C$27,3,FALSE)</f>
        <v>#N/A</v>
      </c>
      <c r="F165" s="120" t="e">
        <f>VLOOKUP(E165,Dropdown!$C$2:$D$27,2,FALSE)</f>
        <v>#N/A</v>
      </c>
      <c r="G165" s="144"/>
      <c r="H165" s="21"/>
      <c r="I165" s="21"/>
      <c r="J165" s="121" t="e">
        <f ca="1">(VLOOKUP(D165&amp;G165,Dropdown!$A$101:$D$357,4,FALSE))*H165</f>
        <v>#N/A</v>
      </c>
      <c r="K165" s="122">
        <f t="shared" si="4"/>
        <v>0</v>
      </c>
      <c r="L165" s="145"/>
      <c r="M165" s="126" t="e">
        <f t="shared" ca="1" si="5"/>
        <v>#N/A</v>
      </c>
      <c r="O165" s="138"/>
      <c r="P165" s="21"/>
    </row>
    <row r="166" spans="1:16" x14ac:dyDescent="0.25">
      <c r="A166" s="21"/>
      <c r="B166" s="21"/>
      <c r="C166" s="144"/>
      <c r="D166" s="144"/>
      <c r="E166" s="120" t="e">
        <f>VLOOKUP(D166,Dropdown!$A$2:$C$27,3,FALSE)</f>
        <v>#N/A</v>
      </c>
      <c r="F166" s="120" t="e">
        <f>VLOOKUP(E166,Dropdown!$C$2:$D$27,2,FALSE)</f>
        <v>#N/A</v>
      </c>
      <c r="G166" s="144"/>
      <c r="H166" s="21"/>
      <c r="I166" s="21"/>
      <c r="J166" s="121" t="e">
        <f ca="1">(VLOOKUP(D166&amp;G166,Dropdown!$A$101:$D$357,4,FALSE))*H166</f>
        <v>#N/A</v>
      </c>
      <c r="K166" s="122">
        <f t="shared" si="4"/>
        <v>0</v>
      </c>
      <c r="L166" s="145"/>
      <c r="M166" s="126" t="e">
        <f t="shared" ca="1" si="5"/>
        <v>#N/A</v>
      </c>
      <c r="O166" s="138"/>
      <c r="P166" s="21"/>
    </row>
    <row r="167" spans="1:16" x14ac:dyDescent="0.25">
      <c r="A167" s="21"/>
      <c r="B167" s="21"/>
      <c r="C167" s="144"/>
      <c r="D167" s="144"/>
      <c r="E167" s="120" t="e">
        <f>VLOOKUP(D167,Dropdown!$A$2:$C$27,3,FALSE)</f>
        <v>#N/A</v>
      </c>
      <c r="F167" s="120" t="e">
        <f>VLOOKUP(E167,Dropdown!$C$2:$D$27,2,FALSE)</f>
        <v>#N/A</v>
      </c>
      <c r="G167" s="144"/>
      <c r="H167" s="21"/>
      <c r="I167" s="21"/>
      <c r="J167" s="121" t="e">
        <f ca="1">(VLOOKUP(D167&amp;G167,Dropdown!$A$101:$D$357,4,FALSE))*H167</f>
        <v>#N/A</v>
      </c>
      <c r="K167" s="122">
        <f t="shared" si="4"/>
        <v>0</v>
      </c>
      <c r="L167" s="145"/>
      <c r="M167" s="126" t="e">
        <f t="shared" ca="1" si="5"/>
        <v>#N/A</v>
      </c>
      <c r="O167" s="138"/>
      <c r="P167" s="21"/>
    </row>
    <row r="168" spans="1:16" x14ac:dyDescent="0.25">
      <c r="A168" s="21"/>
      <c r="B168" s="21"/>
      <c r="C168" s="144"/>
      <c r="D168" s="144"/>
      <c r="E168" s="120" t="e">
        <f>VLOOKUP(D168,Dropdown!$A$2:$C$27,3,FALSE)</f>
        <v>#N/A</v>
      </c>
      <c r="F168" s="120" t="e">
        <f>VLOOKUP(E168,Dropdown!$C$2:$D$27,2,FALSE)</f>
        <v>#N/A</v>
      </c>
      <c r="G168" s="144"/>
      <c r="H168" s="21"/>
      <c r="I168" s="21"/>
      <c r="J168" s="121" t="e">
        <f ca="1">(VLOOKUP(D168&amp;G168,Dropdown!$A$101:$D$357,4,FALSE))*H168</f>
        <v>#N/A</v>
      </c>
      <c r="K168" s="122">
        <f t="shared" si="4"/>
        <v>0</v>
      </c>
      <c r="L168" s="145"/>
      <c r="M168" s="126" t="e">
        <f t="shared" ca="1" si="5"/>
        <v>#N/A</v>
      </c>
      <c r="O168" s="138"/>
      <c r="P168" s="21"/>
    </row>
    <row r="169" spans="1:16" x14ac:dyDescent="0.25">
      <c r="A169" s="21"/>
      <c r="B169" s="21"/>
      <c r="C169" s="144"/>
      <c r="D169" s="144"/>
      <c r="E169" s="120" t="e">
        <f>VLOOKUP(D169,Dropdown!$A$2:$C$27,3,FALSE)</f>
        <v>#N/A</v>
      </c>
      <c r="F169" s="120" t="e">
        <f>VLOOKUP(E169,Dropdown!$C$2:$D$27,2,FALSE)</f>
        <v>#N/A</v>
      </c>
      <c r="G169" s="144"/>
      <c r="H169" s="21"/>
      <c r="I169" s="21"/>
      <c r="J169" s="121" t="e">
        <f ca="1">(VLOOKUP(D169&amp;G169,Dropdown!$A$101:$D$357,4,FALSE))*H169</f>
        <v>#N/A</v>
      </c>
      <c r="K169" s="122">
        <f t="shared" si="4"/>
        <v>0</v>
      </c>
      <c r="L169" s="145"/>
      <c r="M169" s="126" t="e">
        <f t="shared" ca="1" si="5"/>
        <v>#N/A</v>
      </c>
      <c r="O169" s="138"/>
      <c r="P169" s="21"/>
    </row>
    <row r="170" spans="1:16" x14ac:dyDescent="0.25">
      <c r="A170" s="21"/>
      <c r="B170" s="21"/>
      <c r="C170" s="144"/>
      <c r="D170" s="144"/>
      <c r="E170" s="120" t="e">
        <f>VLOOKUP(D170,Dropdown!$A$2:$C$27,3,FALSE)</f>
        <v>#N/A</v>
      </c>
      <c r="F170" s="120" t="e">
        <f>VLOOKUP(E170,Dropdown!$C$2:$D$27,2,FALSE)</f>
        <v>#N/A</v>
      </c>
      <c r="G170" s="144"/>
      <c r="H170" s="21"/>
      <c r="I170" s="21"/>
      <c r="J170" s="121" t="e">
        <f ca="1">(VLOOKUP(D170&amp;G170,Dropdown!$A$101:$D$357,4,FALSE))*H170</f>
        <v>#N/A</v>
      </c>
      <c r="K170" s="122">
        <f t="shared" si="4"/>
        <v>0</v>
      </c>
      <c r="L170" s="145"/>
      <c r="M170" s="126" t="e">
        <f t="shared" ca="1" si="5"/>
        <v>#N/A</v>
      </c>
      <c r="O170" s="138"/>
      <c r="P170" s="21"/>
    </row>
    <row r="171" spans="1:16" x14ac:dyDescent="0.25">
      <c r="A171" s="21"/>
      <c r="B171" s="21"/>
      <c r="C171" s="144"/>
      <c r="D171" s="144"/>
      <c r="E171" s="120" t="e">
        <f>VLOOKUP(D171,Dropdown!$A$2:$C$27,3,FALSE)</f>
        <v>#N/A</v>
      </c>
      <c r="F171" s="120" t="e">
        <f>VLOOKUP(E171,Dropdown!$C$2:$D$27,2,FALSE)</f>
        <v>#N/A</v>
      </c>
      <c r="G171" s="144"/>
      <c r="H171" s="21"/>
      <c r="I171" s="21"/>
      <c r="J171" s="121" t="e">
        <f ca="1">(VLOOKUP(D171&amp;G171,Dropdown!$A$101:$D$357,4,FALSE))*H171</f>
        <v>#N/A</v>
      </c>
      <c r="K171" s="122">
        <f t="shared" ref="K171:K231" si="6">(IF(ISBLANK(I171),0,5))*H171</f>
        <v>0</v>
      </c>
      <c r="L171" s="145"/>
      <c r="M171" s="126" t="e">
        <f t="shared" ref="M171:M195" ca="1" si="7">SUM(J171:K171)</f>
        <v>#N/A</v>
      </c>
      <c r="O171" s="138"/>
      <c r="P171" s="21"/>
    </row>
    <row r="172" spans="1:16" x14ac:dyDescent="0.25">
      <c r="A172" s="21"/>
      <c r="B172" s="21"/>
      <c r="C172" s="144"/>
      <c r="D172" s="144"/>
      <c r="E172" s="120" t="e">
        <f>VLOOKUP(D172,Dropdown!$A$2:$C$27,3,FALSE)</f>
        <v>#N/A</v>
      </c>
      <c r="F172" s="120" t="e">
        <f>VLOOKUP(E172,Dropdown!$C$2:$D$27,2,FALSE)</f>
        <v>#N/A</v>
      </c>
      <c r="G172" s="144"/>
      <c r="H172" s="21"/>
      <c r="I172" s="21"/>
      <c r="J172" s="121" t="e">
        <f ca="1">(VLOOKUP(D172&amp;G172,Dropdown!$A$101:$D$357,4,FALSE))*H172</f>
        <v>#N/A</v>
      </c>
      <c r="K172" s="122">
        <f t="shared" si="6"/>
        <v>0</v>
      </c>
      <c r="L172" s="145"/>
      <c r="M172" s="126" t="e">
        <f t="shared" ca="1" si="7"/>
        <v>#N/A</v>
      </c>
      <c r="O172" s="138"/>
      <c r="P172" s="21"/>
    </row>
    <row r="173" spans="1:16" x14ac:dyDescent="0.25">
      <c r="A173" s="21"/>
      <c r="B173" s="21"/>
      <c r="C173" s="144"/>
      <c r="D173" s="144"/>
      <c r="E173" s="120" t="e">
        <f>VLOOKUP(D173,Dropdown!$A$2:$C$27,3,FALSE)</f>
        <v>#N/A</v>
      </c>
      <c r="F173" s="120" t="e">
        <f>VLOOKUP(E173,Dropdown!$C$2:$D$27,2,FALSE)</f>
        <v>#N/A</v>
      </c>
      <c r="G173" s="144"/>
      <c r="H173" s="21"/>
      <c r="I173" s="21"/>
      <c r="J173" s="121" t="e">
        <f ca="1">(VLOOKUP(D173&amp;G173,Dropdown!$A$101:$D$357,4,FALSE))*H173</f>
        <v>#N/A</v>
      </c>
      <c r="K173" s="122">
        <f t="shared" si="6"/>
        <v>0</v>
      </c>
      <c r="L173" s="145"/>
      <c r="M173" s="126" t="e">
        <f t="shared" ca="1" si="7"/>
        <v>#N/A</v>
      </c>
      <c r="O173" s="138"/>
      <c r="P173" s="21"/>
    </row>
    <row r="174" spans="1:16" x14ac:dyDescent="0.25">
      <c r="A174" s="21"/>
      <c r="B174" s="21"/>
      <c r="C174" s="144"/>
      <c r="D174" s="144"/>
      <c r="E174" s="120" t="e">
        <f>VLOOKUP(D174,Dropdown!$A$2:$C$27,3,FALSE)</f>
        <v>#N/A</v>
      </c>
      <c r="F174" s="120" t="e">
        <f>VLOOKUP(E174,Dropdown!$C$2:$D$27,2,FALSE)</f>
        <v>#N/A</v>
      </c>
      <c r="G174" s="144"/>
      <c r="H174" s="21"/>
      <c r="I174" s="21"/>
      <c r="J174" s="121" t="e">
        <f ca="1">(VLOOKUP(D174&amp;G174,Dropdown!$A$101:$D$357,4,FALSE))*H174</f>
        <v>#N/A</v>
      </c>
      <c r="K174" s="122">
        <f t="shared" si="6"/>
        <v>0</v>
      </c>
      <c r="L174" s="145"/>
      <c r="M174" s="126" t="e">
        <f t="shared" ca="1" si="7"/>
        <v>#N/A</v>
      </c>
      <c r="O174" s="138"/>
      <c r="P174" s="21"/>
    </row>
    <row r="175" spans="1:16" x14ac:dyDescent="0.25">
      <c r="A175" s="21"/>
      <c r="B175" s="21"/>
      <c r="C175" s="144"/>
      <c r="D175" s="144"/>
      <c r="E175" s="120" t="e">
        <f>VLOOKUP(D175,Dropdown!$A$2:$C$27,3,FALSE)</f>
        <v>#N/A</v>
      </c>
      <c r="F175" s="120" t="e">
        <f>VLOOKUP(E175,Dropdown!$C$2:$D$27,2,FALSE)</f>
        <v>#N/A</v>
      </c>
      <c r="G175" s="144"/>
      <c r="H175" s="21"/>
      <c r="I175" s="21"/>
      <c r="J175" s="121" t="e">
        <f ca="1">(VLOOKUP(D175&amp;G175,Dropdown!$A$101:$D$357,4,FALSE))*H175</f>
        <v>#N/A</v>
      </c>
      <c r="K175" s="122">
        <f t="shared" si="6"/>
        <v>0</v>
      </c>
      <c r="L175" s="145"/>
      <c r="M175" s="126" t="e">
        <f t="shared" ca="1" si="7"/>
        <v>#N/A</v>
      </c>
      <c r="O175" s="138"/>
      <c r="P175" s="21"/>
    </row>
    <row r="176" spans="1:16" x14ac:dyDescent="0.25">
      <c r="A176" s="21"/>
      <c r="B176" s="21"/>
      <c r="C176" s="144"/>
      <c r="D176" s="144"/>
      <c r="E176" s="120" t="e">
        <f>VLOOKUP(D176,Dropdown!$A$2:$C$27,3,FALSE)</f>
        <v>#N/A</v>
      </c>
      <c r="F176" s="120" t="e">
        <f>VLOOKUP(E176,Dropdown!$C$2:$D$27,2,FALSE)</f>
        <v>#N/A</v>
      </c>
      <c r="G176" s="144"/>
      <c r="H176" s="21"/>
      <c r="I176" s="21"/>
      <c r="J176" s="121" t="e">
        <f ca="1">(VLOOKUP(D176&amp;G176,Dropdown!$A$101:$D$357,4,FALSE))*H176</f>
        <v>#N/A</v>
      </c>
      <c r="K176" s="122">
        <f t="shared" si="6"/>
        <v>0</v>
      </c>
      <c r="L176" s="145"/>
      <c r="M176" s="126" t="e">
        <f t="shared" ca="1" si="7"/>
        <v>#N/A</v>
      </c>
      <c r="O176" s="138"/>
      <c r="P176" s="21"/>
    </row>
    <row r="177" spans="1:16" x14ac:dyDescent="0.25">
      <c r="A177" s="21"/>
      <c r="B177" s="21"/>
      <c r="C177" s="144"/>
      <c r="D177" s="144"/>
      <c r="E177" s="120" t="e">
        <f>VLOOKUP(D177,Dropdown!$A$2:$C$27,3,FALSE)</f>
        <v>#N/A</v>
      </c>
      <c r="F177" s="120" t="e">
        <f>VLOOKUP(E177,Dropdown!$C$2:$D$27,2,FALSE)</f>
        <v>#N/A</v>
      </c>
      <c r="G177" s="144"/>
      <c r="H177" s="21"/>
      <c r="I177" s="21"/>
      <c r="J177" s="121" t="e">
        <f ca="1">(VLOOKUP(D177&amp;G177,Dropdown!$A$101:$D$357,4,FALSE))*H177</f>
        <v>#N/A</v>
      </c>
      <c r="K177" s="122">
        <f t="shared" si="6"/>
        <v>0</v>
      </c>
      <c r="L177" s="145"/>
      <c r="M177" s="126" t="e">
        <f t="shared" ca="1" si="7"/>
        <v>#N/A</v>
      </c>
      <c r="O177" s="138"/>
      <c r="P177" s="21"/>
    </row>
    <row r="178" spans="1:16" x14ac:dyDescent="0.25">
      <c r="A178" s="21"/>
      <c r="B178" s="21"/>
      <c r="C178" s="144"/>
      <c r="D178" s="144"/>
      <c r="E178" s="120" t="e">
        <f>VLOOKUP(D178,Dropdown!$A$2:$C$27,3,FALSE)</f>
        <v>#N/A</v>
      </c>
      <c r="F178" s="120" t="e">
        <f>VLOOKUP(E178,Dropdown!$C$2:$D$27,2,FALSE)</f>
        <v>#N/A</v>
      </c>
      <c r="G178" s="144"/>
      <c r="H178" s="21"/>
      <c r="I178" s="21"/>
      <c r="J178" s="121" t="e">
        <f ca="1">(VLOOKUP(D178&amp;G178,Dropdown!$A$101:$D$357,4,FALSE))*H178</f>
        <v>#N/A</v>
      </c>
      <c r="K178" s="122">
        <f t="shared" si="6"/>
        <v>0</v>
      </c>
      <c r="L178" s="145"/>
      <c r="M178" s="126" t="e">
        <f t="shared" ca="1" si="7"/>
        <v>#N/A</v>
      </c>
      <c r="O178" s="138"/>
      <c r="P178" s="21"/>
    </row>
    <row r="179" spans="1:16" x14ac:dyDescent="0.25">
      <c r="A179" s="21"/>
      <c r="B179" s="21"/>
      <c r="C179" s="144"/>
      <c r="D179" s="144"/>
      <c r="E179" s="120" t="e">
        <f>VLOOKUP(D179,Dropdown!$A$2:$C$27,3,FALSE)</f>
        <v>#N/A</v>
      </c>
      <c r="F179" s="120" t="e">
        <f>VLOOKUP(E179,Dropdown!$C$2:$D$27,2,FALSE)</f>
        <v>#N/A</v>
      </c>
      <c r="G179" s="144"/>
      <c r="H179" s="21"/>
      <c r="I179" s="21"/>
      <c r="J179" s="121" t="e">
        <f ca="1">(VLOOKUP(D179&amp;G179,Dropdown!$A$101:$D$357,4,FALSE))*H179</f>
        <v>#N/A</v>
      </c>
      <c r="K179" s="122">
        <f t="shared" si="6"/>
        <v>0</v>
      </c>
      <c r="L179" s="145"/>
      <c r="M179" s="126" t="e">
        <f t="shared" ca="1" si="7"/>
        <v>#N/A</v>
      </c>
      <c r="O179" s="138"/>
      <c r="P179" s="21"/>
    </row>
    <row r="180" spans="1:16" x14ac:dyDescent="0.25">
      <c r="A180" s="21"/>
      <c r="B180" s="21"/>
      <c r="C180" s="144"/>
      <c r="D180" s="144"/>
      <c r="E180" s="120" t="e">
        <f>VLOOKUP(D180,Dropdown!$A$2:$C$27,3,FALSE)</f>
        <v>#N/A</v>
      </c>
      <c r="F180" s="120" t="e">
        <f>VLOOKUP(E180,Dropdown!$C$2:$D$27,2,FALSE)</f>
        <v>#N/A</v>
      </c>
      <c r="G180" s="144"/>
      <c r="H180" s="21"/>
      <c r="I180" s="21"/>
      <c r="J180" s="121" t="e">
        <f ca="1">(VLOOKUP(D180&amp;G180,Dropdown!$A$101:$D$357,4,FALSE))*H180</f>
        <v>#N/A</v>
      </c>
      <c r="K180" s="122">
        <f t="shared" si="6"/>
        <v>0</v>
      </c>
      <c r="L180" s="145"/>
      <c r="M180" s="126" t="e">
        <f t="shared" ca="1" si="7"/>
        <v>#N/A</v>
      </c>
      <c r="O180" s="138"/>
      <c r="P180" s="21"/>
    </row>
    <row r="181" spans="1:16" x14ac:dyDescent="0.25">
      <c r="A181" s="21"/>
      <c r="B181" s="21"/>
      <c r="C181" s="144"/>
      <c r="D181" s="144"/>
      <c r="E181" s="120" t="e">
        <f>VLOOKUP(D181,Dropdown!$A$2:$C$27,3,FALSE)</f>
        <v>#N/A</v>
      </c>
      <c r="F181" s="120" t="e">
        <f>VLOOKUP(E181,Dropdown!$C$2:$D$27,2,FALSE)</f>
        <v>#N/A</v>
      </c>
      <c r="G181" s="144"/>
      <c r="H181" s="21"/>
      <c r="I181" s="21"/>
      <c r="J181" s="121" t="e">
        <f ca="1">(VLOOKUP(D181&amp;G181,Dropdown!$A$101:$D$357,4,FALSE))*H181</f>
        <v>#N/A</v>
      </c>
      <c r="K181" s="122">
        <f t="shared" si="6"/>
        <v>0</v>
      </c>
      <c r="L181" s="145"/>
      <c r="M181" s="126" t="e">
        <f t="shared" ca="1" si="7"/>
        <v>#N/A</v>
      </c>
      <c r="O181" s="138"/>
      <c r="P181" s="21"/>
    </row>
    <row r="182" spans="1:16" x14ac:dyDescent="0.25">
      <c r="A182" s="21"/>
      <c r="B182" s="21"/>
      <c r="C182" s="144"/>
      <c r="D182" s="144"/>
      <c r="E182" s="120" t="e">
        <f>VLOOKUP(D182,Dropdown!$A$2:$C$27,3,FALSE)</f>
        <v>#N/A</v>
      </c>
      <c r="F182" s="120" t="e">
        <f>VLOOKUP(E182,Dropdown!$C$2:$D$27,2,FALSE)</f>
        <v>#N/A</v>
      </c>
      <c r="G182" s="144"/>
      <c r="H182" s="21"/>
      <c r="I182" s="21"/>
      <c r="J182" s="121" t="e">
        <f ca="1">(VLOOKUP(D182&amp;G182,Dropdown!$A$101:$D$357,4,FALSE))*H182</f>
        <v>#N/A</v>
      </c>
      <c r="K182" s="122">
        <f t="shared" si="6"/>
        <v>0</v>
      </c>
      <c r="L182" s="145"/>
      <c r="M182" s="126" t="e">
        <f t="shared" ca="1" si="7"/>
        <v>#N/A</v>
      </c>
      <c r="O182" s="138"/>
      <c r="P182" s="21"/>
    </row>
    <row r="183" spans="1:16" x14ac:dyDescent="0.25">
      <c r="A183" s="21"/>
      <c r="B183" s="21"/>
      <c r="C183" s="144"/>
      <c r="D183" s="144"/>
      <c r="E183" s="120" t="e">
        <f>VLOOKUP(D183,Dropdown!$A$2:$C$27,3,FALSE)</f>
        <v>#N/A</v>
      </c>
      <c r="F183" s="120" t="e">
        <f>VLOOKUP(E183,Dropdown!$C$2:$D$27,2,FALSE)</f>
        <v>#N/A</v>
      </c>
      <c r="G183" s="144"/>
      <c r="H183" s="21"/>
      <c r="I183" s="21"/>
      <c r="J183" s="121" t="e">
        <f ca="1">(VLOOKUP(D183&amp;G183,Dropdown!$A$101:$D$357,4,FALSE))*H183</f>
        <v>#N/A</v>
      </c>
      <c r="K183" s="122">
        <f t="shared" si="6"/>
        <v>0</v>
      </c>
      <c r="L183" s="145"/>
      <c r="M183" s="126" t="e">
        <f t="shared" ca="1" si="7"/>
        <v>#N/A</v>
      </c>
      <c r="O183" s="138"/>
      <c r="P183" s="21"/>
    </row>
    <row r="184" spans="1:16" x14ac:dyDescent="0.25">
      <c r="A184" s="21"/>
      <c r="B184" s="21"/>
      <c r="C184" s="144"/>
      <c r="D184" s="144"/>
      <c r="E184" s="120" t="e">
        <f>VLOOKUP(D184,Dropdown!$A$2:$C$27,3,FALSE)</f>
        <v>#N/A</v>
      </c>
      <c r="F184" s="120" t="e">
        <f>VLOOKUP(E184,Dropdown!$C$2:$D$27,2,FALSE)</f>
        <v>#N/A</v>
      </c>
      <c r="G184" s="144"/>
      <c r="H184" s="21"/>
      <c r="I184" s="21"/>
      <c r="J184" s="121" t="e">
        <f ca="1">(VLOOKUP(D184&amp;G184,Dropdown!$A$101:$D$357,4,FALSE))*H184</f>
        <v>#N/A</v>
      </c>
      <c r="K184" s="122">
        <f t="shared" si="6"/>
        <v>0</v>
      </c>
      <c r="L184" s="145"/>
      <c r="M184" s="126" t="e">
        <f t="shared" ca="1" si="7"/>
        <v>#N/A</v>
      </c>
      <c r="O184" s="138"/>
      <c r="P184" s="21"/>
    </row>
    <row r="185" spans="1:16" x14ac:dyDescent="0.25">
      <c r="A185" s="21"/>
      <c r="B185" s="21"/>
      <c r="C185" s="144"/>
      <c r="D185" s="144"/>
      <c r="E185" s="120" t="e">
        <f>VLOOKUP(D185,Dropdown!$A$2:$C$27,3,FALSE)</f>
        <v>#N/A</v>
      </c>
      <c r="F185" s="120" t="e">
        <f>VLOOKUP(E185,Dropdown!$C$2:$D$27,2,FALSE)</f>
        <v>#N/A</v>
      </c>
      <c r="G185" s="144"/>
      <c r="H185" s="21"/>
      <c r="I185" s="21"/>
      <c r="J185" s="121" t="e">
        <f ca="1">(VLOOKUP(D185&amp;G185,Dropdown!$A$101:$D$357,4,FALSE))*H185</f>
        <v>#N/A</v>
      </c>
      <c r="K185" s="122">
        <f t="shared" si="6"/>
        <v>0</v>
      </c>
      <c r="L185" s="145"/>
      <c r="M185" s="126" t="e">
        <f t="shared" ca="1" si="7"/>
        <v>#N/A</v>
      </c>
      <c r="O185" s="138"/>
      <c r="P185" s="21"/>
    </row>
    <row r="186" spans="1:16" x14ac:dyDescent="0.25">
      <c r="A186" s="21"/>
      <c r="B186" s="21"/>
      <c r="C186" s="144"/>
      <c r="D186" s="144"/>
      <c r="E186" s="120" t="e">
        <f>VLOOKUP(D186,Dropdown!$A$2:$C$27,3,FALSE)</f>
        <v>#N/A</v>
      </c>
      <c r="F186" s="120" t="e">
        <f>VLOOKUP(E186,Dropdown!$C$2:$D$27,2,FALSE)</f>
        <v>#N/A</v>
      </c>
      <c r="G186" s="144"/>
      <c r="H186" s="21"/>
      <c r="I186" s="21"/>
      <c r="J186" s="121" t="e">
        <f ca="1">(VLOOKUP(D186&amp;G186,Dropdown!$A$101:$D$357,4,FALSE))*H186</f>
        <v>#N/A</v>
      </c>
      <c r="K186" s="122">
        <f t="shared" si="6"/>
        <v>0</v>
      </c>
      <c r="L186" s="145"/>
      <c r="M186" s="126" t="e">
        <f t="shared" ca="1" si="7"/>
        <v>#N/A</v>
      </c>
      <c r="O186" s="138"/>
      <c r="P186" s="21"/>
    </row>
    <row r="187" spans="1:16" x14ac:dyDescent="0.25">
      <c r="A187" s="21"/>
      <c r="B187" s="21"/>
      <c r="C187" s="144"/>
      <c r="D187" s="144"/>
      <c r="E187" s="120" t="e">
        <f>VLOOKUP(D187,Dropdown!$A$2:$C$27,3,FALSE)</f>
        <v>#N/A</v>
      </c>
      <c r="F187" s="120" t="e">
        <f>VLOOKUP(E187,Dropdown!$C$2:$D$27,2,FALSE)</f>
        <v>#N/A</v>
      </c>
      <c r="G187" s="144"/>
      <c r="H187" s="21"/>
      <c r="I187" s="21"/>
      <c r="J187" s="121" t="e">
        <f ca="1">(VLOOKUP(D187&amp;G187,Dropdown!$A$101:$D$357,4,FALSE))*H187</f>
        <v>#N/A</v>
      </c>
      <c r="K187" s="122">
        <f t="shared" si="6"/>
        <v>0</v>
      </c>
      <c r="L187" s="145"/>
      <c r="M187" s="126" t="e">
        <f t="shared" ca="1" si="7"/>
        <v>#N/A</v>
      </c>
      <c r="O187" s="138"/>
      <c r="P187" s="21"/>
    </row>
    <row r="188" spans="1:16" x14ac:dyDescent="0.25">
      <c r="A188" s="21"/>
      <c r="B188" s="21"/>
      <c r="C188" s="144"/>
      <c r="D188" s="144"/>
      <c r="E188" s="120" t="e">
        <f>VLOOKUP(D188,Dropdown!$A$2:$C$27,3,FALSE)</f>
        <v>#N/A</v>
      </c>
      <c r="F188" s="120" t="e">
        <f>VLOOKUP(E188,Dropdown!$C$2:$D$27,2,FALSE)</f>
        <v>#N/A</v>
      </c>
      <c r="G188" s="144"/>
      <c r="H188" s="21"/>
      <c r="I188" s="21"/>
      <c r="J188" s="121" t="e">
        <f ca="1">(VLOOKUP(D188&amp;G188,Dropdown!$A$101:$D$357,4,FALSE))*H188</f>
        <v>#N/A</v>
      </c>
      <c r="K188" s="122">
        <f t="shared" si="6"/>
        <v>0</v>
      </c>
      <c r="L188" s="145"/>
      <c r="M188" s="126" t="e">
        <f t="shared" ca="1" si="7"/>
        <v>#N/A</v>
      </c>
      <c r="O188" s="138"/>
      <c r="P188" s="21"/>
    </row>
    <row r="189" spans="1:16" x14ac:dyDescent="0.25">
      <c r="A189" s="21"/>
      <c r="B189" s="21"/>
      <c r="C189" s="144"/>
      <c r="D189" s="144"/>
      <c r="E189" s="120" t="e">
        <f>VLOOKUP(D189,Dropdown!$A$2:$C$27,3,FALSE)</f>
        <v>#N/A</v>
      </c>
      <c r="F189" s="120" t="e">
        <f>VLOOKUP(E189,Dropdown!$C$2:$D$27,2,FALSE)</f>
        <v>#N/A</v>
      </c>
      <c r="G189" s="144"/>
      <c r="H189" s="21"/>
      <c r="I189" s="21"/>
      <c r="J189" s="121" t="e">
        <f ca="1">(VLOOKUP(D189&amp;G189,Dropdown!$A$101:$D$357,4,FALSE))*H189</f>
        <v>#N/A</v>
      </c>
      <c r="K189" s="122">
        <f t="shared" si="6"/>
        <v>0</v>
      </c>
      <c r="L189" s="145"/>
      <c r="M189" s="126" t="e">
        <f t="shared" ca="1" si="7"/>
        <v>#N/A</v>
      </c>
      <c r="O189" s="138"/>
      <c r="P189" s="21"/>
    </row>
    <row r="190" spans="1:16" x14ac:dyDescent="0.25">
      <c r="A190" s="21"/>
      <c r="B190" s="21"/>
      <c r="C190" s="144"/>
      <c r="D190" s="144"/>
      <c r="E190" s="120" t="e">
        <f>VLOOKUP(D190,Dropdown!$A$2:$C$27,3,FALSE)</f>
        <v>#N/A</v>
      </c>
      <c r="F190" s="120" t="e">
        <f>VLOOKUP(E190,Dropdown!$C$2:$D$27,2,FALSE)</f>
        <v>#N/A</v>
      </c>
      <c r="G190" s="144"/>
      <c r="H190" s="21"/>
      <c r="I190" s="21"/>
      <c r="J190" s="121" t="e">
        <f ca="1">(VLOOKUP(D190&amp;G190,Dropdown!$A$101:$D$357,4,FALSE))*H190</f>
        <v>#N/A</v>
      </c>
      <c r="K190" s="122">
        <f t="shared" si="6"/>
        <v>0</v>
      </c>
      <c r="L190" s="145"/>
      <c r="M190" s="126" t="e">
        <f t="shared" ca="1" si="7"/>
        <v>#N/A</v>
      </c>
      <c r="O190" s="138"/>
      <c r="P190" s="21"/>
    </row>
    <row r="191" spans="1:16" x14ac:dyDescent="0.25">
      <c r="A191" s="21"/>
      <c r="B191" s="21"/>
      <c r="C191" s="144"/>
      <c r="D191" s="144"/>
      <c r="E191" s="120" t="e">
        <f>VLOOKUP(D191,Dropdown!$A$2:$C$27,3,FALSE)</f>
        <v>#N/A</v>
      </c>
      <c r="F191" s="120" t="e">
        <f>VLOOKUP(E191,Dropdown!$C$2:$D$27,2,FALSE)</f>
        <v>#N/A</v>
      </c>
      <c r="G191" s="144"/>
      <c r="H191" s="21"/>
      <c r="I191" s="21"/>
      <c r="J191" s="121" t="e">
        <f ca="1">(VLOOKUP(D191&amp;G191,Dropdown!$A$101:$D$357,4,FALSE))*H191</f>
        <v>#N/A</v>
      </c>
      <c r="K191" s="122">
        <f t="shared" si="6"/>
        <v>0</v>
      </c>
      <c r="L191" s="145"/>
      <c r="M191" s="126" t="e">
        <f t="shared" ca="1" si="7"/>
        <v>#N/A</v>
      </c>
      <c r="O191" s="138"/>
      <c r="P191" s="21"/>
    </row>
    <row r="192" spans="1:16" x14ac:dyDescent="0.25">
      <c r="A192" s="21"/>
      <c r="B192" s="21"/>
      <c r="C192" s="144"/>
      <c r="D192" s="144"/>
      <c r="E192" s="120" t="e">
        <f>VLOOKUP(D192,Dropdown!$A$2:$C$27,3,FALSE)</f>
        <v>#N/A</v>
      </c>
      <c r="F192" s="120" t="e">
        <f>VLOOKUP(E192,Dropdown!$C$2:$D$27,2,FALSE)</f>
        <v>#N/A</v>
      </c>
      <c r="G192" s="144"/>
      <c r="H192" s="21"/>
      <c r="I192" s="21"/>
      <c r="J192" s="121" t="e">
        <f ca="1">(VLOOKUP(D192&amp;G192,Dropdown!$A$101:$D$357,4,FALSE))*H192</f>
        <v>#N/A</v>
      </c>
      <c r="K192" s="122">
        <f t="shared" si="6"/>
        <v>0</v>
      </c>
      <c r="L192" s="145"/>
      <c r="M192" s="126" t="e">
        <f t="shared" ca="1" si="7"/>
        <v>#N/A</v>
      </c>
      <c r="O192" s="138"/>
      <c r="P192" s="21"/>
    </row>
    <row r="193" spans="1:16" x14ac:dyDescent="0.25">
      <c r="A193" s="21"/>
      <c r="B193" s="21"/>
      <c r="C193" s="144"/>
      <c r="D193" s="144"/>
      <c r="E193" s="120" t="e">
        <f>VLOOKUP(D193,Dropdown!$A$2:$C$27,3,FALSE)</f>
        <v>#N/A</v>
      </c>
      <c r="F193" s="120" t="e">
        <f>VLOOKUP(E193,Dropdown!$C$2:$D$27,2,FALSE)</f>
        <v>#N/A</v>
      </c>
      <c r="G193" s="144"/>
      <c r="H193" s="21"/>
      <c r="I193" s="21"/>
      <c r="J193" s="121" t="e">
        <f ca="1">(VLOOKUP(D193&amp;G193,Dropdown!$A$101:$D$357,4,FALSE))*H193</f>
        <v>#N/A</v>
      </c>
      <c r="K193" s="122">
        <f t="shared" si="6"/>
        <v>0</v>
      </c>
      <c r="L193" s="145"/>
      <c r="M193" s="126" t="e">
        <f t="shared" ca="1" si="7"/>
        <v>#N/A</v>
      </c>
      <c r="O193" s="138"/>
      <c r="P193" s="21"/>
    </row>
    <row r="194" spans="1:16" x14ac:dyDescent="0.25">
      <c r="A194" s="21"/>
      <c r="B194" s="21"/>
      <c r="C194" s="144"/>
      <c r="D194" s="144"/>
      <c r="E194" s="120" t="e">
        <f>VLOOKUP(D194,Dropdown!$A$2:$C$27,3,FALSE)</f>
        <v>#N/A</v>
      </c>
      <c r="F194" s="120" t="e">
        <f>VLOOKUP(E194,Dropdown!$C$2:$D$27,2,FALSE)</f>
        <v>#N/A</v>
      </c>
      <c r="G194" s="144"/>
      <c r="H194" s="21"/>
      <c r="I194" s="21"/>
      <c r="J194" s="121" t="e">
        <f ca="1">(VLOOKUP(D194&amp;G194,Dropdown!$A$101:$D$357,4,FALSE))*H194</f>
        <v>#N/A</v>
      </c>
      <c r="K194" s="122">
        <f t="shared" si="6"/>
        <v>0</v>
      </c>
      <c r="L194" s="145"/>
      <c r="M194" s="126" t="e">
        <f t="shared" ca="1" si="7"/>
        <v>#N/A</v>
      </c>
      <c r="O194" s="138"/>
      <c r="P194" s="21"/>
    </row>
    <row r="195" spans="1:16" x14ac:dyDescent="0.25">
      <c r="A195" s="21"/>
      <c r="B195" s="21"/>
      <c r="C195" s="144"/>
      <c r="D195" s="144"/>
      <c r="E195" s="120" t="e">
        <f>VLOOKUP(D195,Dropdown!$A$2:$C$27,3,FALSE)</f>
        <v>#N/A</v>
      </c>
      <c r="F195" s="120" t="e">
        <f>VLOOKUP(E195,Dropdown!$C$2:$D$27,2,FALSE)</f>
        <v>#N/A</v>
      </c>
      <c r="G195" s="144"/>
      <c r="H195" s="21"/>
      <c r="I195" s="21"/>
      <c r="J195" s="121" t="e">
        <f ca="1">(VLOOKUP(D195&amp;G195,Dropdown!$A$101:$D$357,4,FALSE))*H195</f>
        <v>#N/A</v>
      </c>
      <c r="K195" s="122">
        <f t="shared" si="6"/>
        <v>0</v>
      </c>
      <c r="L195" s="145"/>
      <c r="M195" s="126" t="e">
        <f t="shared" ca="1" si="7"/>
        <v>#N/A</v>
      </c>
      <c r="O195" s="138"/>
      <c r="P195" s="21"/>
    </row>
    <row r="196" spans="1:16" x14ac:dyDescent="0.25">
      <c r="A196" s="21"/>
      <c r="B196" s="21"/>
      <c r="C196" s="144"/>
      <c r="D196" s="144"/>
      <c r="E196" s="120" t="e">
        <f>VLOOKUP(D196,Dropdown!$A$2:$C$27,3,FALSE)</f>
        <v>#N/A</v>
      </c>
      <c r="F196" s="120" t="e">
        <f>VLOOKUP(E196,Dropdown!$C$2:$D$27,2,FALSE)</f>
        <v>#N/A</v>
      </c>
      <c r="G196" s="144"/>
      <c r="H196" s="21"/>
      <c r="I196" s="21"/>
      <c r="J196" s="121" t="e">
        <f ca="1">(VLOOKUP(D196&amp;G196,Dropdown!$A$101:$D$357,4,FALSE))*H196</f>
        <v>#N/A</v>
      </c>
      <c r="K196" s="122">
        <f t="shared" si="6"/>
        <v>0</v>
      </c>
      <c r="L196" s="145"/>
      <c r="M196" s="126" t="e">
        <f t="shared" ref="M196:M259" ca="1" si="8">SUM(J196:K196)</f>
        <v>#N/A</v>
      </c>
      <c r="O196" s="138"/>
      <c r="P196" s="21"/>
    </row>
    <row r="197" spans="1:16" x14ac:dyDescent="0.25">
      <c r="A197" s="21"/>
      <c r="B197" s="21"/>
      <c r="C197" s="144"/>
      <c r="D197" s="144"/>
      <c r="E197" s="120" t="e">
        <f>VLOOKUP(D197,Dropdown!$A$2:$C$27,3,FALSE)</f>
        <v>#N/A</v>
      </c>
      <c r="F197" s="120" t="e">
        <f>VLOOKUP(E197,Dropdown!$C$2:$D$27,2,FALSE)</f>
        <v>#N/A</v>
      </c>
      <c r="G197" s="144"/>
      <c r="H197" s="21"/>
      <c r="I197" s="21"/>
      <c r="J197" s="121" t="e">
        <f ca="1">(VLOOKUP(D197&amp;G197,Dropdown!$A$101:$D$357,4,FALSE))*H197</f>
        <v>#N/A</v>
      </c>
      <c r="K197" s="122">
        <f t="shared" si="6"/>
        <v>0</v>
      </c>
      <c r="L197" s="145"/>
      <c r="M197" s="126" t="e">
        <f t="shared" ca="1" si="8"/>
        <v>#N/A</v>
      </c>
      <c r="O197" s="138"/>
      <c r="P197" s="21"/>
    </row>
    <row r="198" spans="1:16" x14ac:dyDescent="0.25">
      <c r="A198" s="21"/>
      <c r="B198" s="21"/>
      <c r="C198" s="144"/>
      <c r="D198" s="144"/>
      <c r="E198" s="120" t="e">
        <f>VLOOKUP(D198,Dropdown!$A$2:$C$27,3,FALSE)</f>
        <v>#N/A</v>
      </c>
      <c r="F198" s="120" t="e">
        <f>VLOOKUP(E198,Dropdown!$C$2:$D$27,2,FALSE)</f>
        <v>#N/A</v>
      </c>
      <c r="G198" s="144"/>
      <c r="H198" s="21"/>
      <c r="I198" s="21"/>
      <c r="J198" s="121" t="e">
        <f ca="1">(VLOOKUP(D198&amp;G198,Dropdown!$A$101:$D$357,4,FALSE))*H198</f>
        <v>#N/A</v>
      </c>
      <c r="K198" s="122">
        <f t="shared" si="6"/>
        <v>0</v>
      </c>
      <c r="L198" s="145"/>
      <c r="M198" s="126" t="e">
        <f t="shared" ca="1" si="8"/>
        <v>#N/A</v>
      </c>
      <c r="O198" s="138"/>
      <c r="P198" s="21"/>
    </row>
    <row r="199" spans="1:16" x14ac:dyDescent="0.25">
      <c r="A199" s="21"/>
      <c r="B199" s="21"/>
      <c r="C199" s="144"/>
      <c r="D199" s="144"/>
      <c r="E199" s="120" t="e">
        <f>VLOOKUP(D199,Dropdown!$A$2:$C$27,3,FALSE)</f>
        <v>#N/A</v>
      </c>
      <c r="F199" s="120" t="e">
        <f>VLOOKUP(E199,Dropdown!$C$2:$D$27,2,FALSE)</f>
        <v>#N/A</v>
      </c>
      <c r="G199" s="144"/>
      <c r="H199" s="21"/>
      <c r="I199" s="21"/>
      <c r="J199" s="121" t="e">
        <f ca="1">(VLOOKUP(D199&amp;G199,Dropdown!$A$101:$D$357,4,FALSE))*H199</f>
        <v>#N/A</v>
      </c>
      <c r="K199" s="122">
        <f t="shared" si="6"/>
        <v>0</v>
      </c>
      <c r="L199" s="145"/>
      <c r="M199" s="126" t="e">
        <f t="shared" ca="1" si="8"/>
        <v>#N/A</v>
      </c>
      <c r="O199" s="138"/>
      <c r="P199" s="21"/>
    </row>
    <row r="200" spans="1:16" s="180" customFormat="1" x14ac:dyDescent="0.25">
      <c r="A200" s="173"/>
      <c r="B200" s="173"/>
      <c r="C200" s="173"/>
      <c r="D200" s="173"/>
      <c r="E200" s="174" t="e">
        <f>VLOOKUP(D200,Dropdown!$A$2:$C$27,3,FALSE)</f>
        <v>#N/A</v>
      </c>
      <c r="F200" s="174" t="e">
        <f>VLOOKUP(E200,Dropdown!$C$2:$D$27,2,FALSE)</f>
        <v>#N/A</v>
      </c>
      <c r="G200" s="173"/>
      <c r="H200" s="173"/>
      <c r="I200" s="173"/>
      <c r="J200" s="175" t="e">
        <f ca="1">(VLOOKUP(D200&amp;G200,Dropdown!$A$101:$D$357,4,FALSE))*H200</f>
        <v>#N/A</v>
      </c>
      <c r="K200" s="176">
        <f t="shared" si="6"/>
        <v>0</v>
      </c>
      <c r="L200" s="177"/>
      <c r="M200" s="178" t="e">
        <f t="shared" ca="1" si="8"/>
        <v>#N/A</v>
      </c>
      <c r="N200" s="179"/>
      <c r="O200" s="179"/>
      <c r="P200" s="173"/>
    </row>
    <row r="201" spans="1:16" x14ac:dyDescent="0.25">
      <c r="A201" s="21"/>
      <c r="B201" s="21"/>
      <c r="C201" s="144"/>
      <c r="D201" s="144"/>
      <c r="E201" s="120" t="e">
        <f>VLOOKUP(D201,Dropdown!$A$2:$C$27,3,FALSE)</f>
        <v>#N/A</v>
      </c>
      <c r="F201" s="120" t="e">
        <f>VLOOKUP(E201,Dropdown!$C$2:$D$27,2,FALSE)</f>
        <v>#N/A</v>
      </c>
      <c r="G201" s="144"/>
      <c r="H201" s="21"/>
      <c r="I201" s="21"/>
      <c r="J201" s="121" t="e">
        <f ca="1">(VLOOKUP(D201&amp;G201,Dropdown!$A$101:$D$357,4,FALSE))*H201</f>
        <v>#N/A</v>
      </c>
      <c r="K201" s="122">
        <f t="shared" si="6"/>
        <v>0</v>
      </c>
      <c r="L201" s="145"/>
      <c r="M201" s="126" t="e">
        <f t="shared" ca="1" si="8"/>
        <v>#N/A</v>
      </c>
      <c r="O201" s="138"/>
      <c r="P201" s="21"/>
    </row>
    <row r="202" spans="1:16" x14ac:dyDescent="0.25">
      <c r="A202" s="21"/>
      <c r="B202" s="21"/>
      <c r="C202" s="144"/>
      <c r="D202" s="144"/>
      <c r="E202" s="120" t="e">
        <f>VLOOKUP(D202,Dropdown!$A$2:$C$27,3,FALSE)</f>
        <v>#N/A</v>
      </c>
      <c r="F202" s="120" t="e">
        <f>VLOOKUP(E202,Dropdown!$C$2:$D$27,2,FALSE)</f>
        <v>#N/A</v>
      </c>
      <c r="G202" s="144"/>
      <c r="H202" s="21"/>
      <c r="I202" s="21"/>
      <c r="J202" s="121" t="e">
        <f ca="1">(VLOOKUP(D202&amp;G202,Dropdown!$A$101:$D$357,4,FALSE))*H202</f>
        <v>#N/A</v>
      </c>
      <c r="K202" s="122">
        <f t="shared" si="6"/>
        <v>0</v>
      </c>
      <c r="L202" s="145"/>
      <c r="M202" s="126" t="e">
        <f t="shared" ca="1" si="8"/>
        <v>#N/A</v>
      </c>
      <c r="O202" s="138"/>
      <c r="P202" s="21"/>
    </row>
    <row r="203" spans="1:16" x14ac:dyDescent="0.25">
      <c r="A203" s="21"/>
      <c r="B203" s="21"/>
      <c r="C203" s="144"/>
      <c r="D203" s="144"/>
      <c r="E203" s="120" t="e">
        <f>VLOOKUP(D203,Dropdown!$A$2:$C$27,3,FALSE)</f>
        <v>#N/A</v>
      </c>
      <c r="F203" s="120" t="e">
        <f>VLOOKUP(E203,Dropdown!$C$2:$D$27,2,FALSE)</f>
        <v>#N/A</v>
      </c>
      <c r="G203" s="144"/>
      <c r="H203" s="21"/>
      <c r="I203" s="21"/>
      <c r="J203" s="121" t="e">
        <f ca="1">(VLOOKUP(D203&amp;G203,Dropdown!$A$101:$D$357,4,FALSE))*H203</f>
        <v>#N/A</v>
      </c>
      <c r="K203" s="122">
        <f t="shared" si="6"/>
        <v>0</v>
      </c>
      <c r="L203" s="145"/>
      <c r="M203" s="126" t="e">
        <f t="shared" ca="1" si="8"/>
        <v>#N/A</v>
      </c>
      <c r="O203" s="138"/>
      <c r="P203" s="21"/>
    </row>
    <row r="204" spans="1:16" x14ac:dyDescent="0.25">
      <c r="A204" s="21"/>
      <c r="B204" s="21"/>
      <c r="C204" s="144"/>
      <c r="D204" s="144"/>
      <c r="E204" s="120" t="e">
        <f>VLOOKUP(D204,Dropdown!$A$2:$C$27,3,FALSE)</f>
        <v>#N/A</v>
      </c>
      <c r="F204" s="120" t="e">
        <f>VLOOKUP(E204,Dropdown!$C$2:$D$27,2,FALSE)</f>
        <v>#N/A</v>
      </c>
      <c r="G204" s="144"/>
      <c r="H204" s="21"/>
      <c r="I204" s="21"/>
      <c r="J204" s="121" t="e">
        <f ca="1">(VLOOKUP(D204&amp;G204,Dropdown!$A$101:$D$357,4,FALSE))*H204</f>
        <v>#N/A</v>
      </c>
      <c r="K204" s="122">
        <f t="shared" si="6"/>
        <v>0</v>
      </c>
      <c r="L204" s="145"/>
      <c r="M204" s="126" t="e">
        <f t="shared" ca="1" si="8"/>
        <v>#N/A</v>
      </c>
      <c r="O204" s="138"/>
      <c r="P204" s="21"/>
    </row>
    <row r="205" spans="1:16" x14ac:dyDescent="0.25">
      <c r="A205" s="21"/>
      <c r="B205" s="21"/>
      <c r="C205" s="144"/>
      <c r="D205" s="144"/>
      <c r="E205" s="120" t="e">
        <f>VLOOKUP(D205,Dropdown!$A$2:$C$27,3,FALSE)</f>
        <v>#N/A</v>
      </c>
      <c r="F205" s="120" t="e">
        <f>VLOOKUP(E205,Dropdown!$C$2:$D$27,2,FALSE)</f>
        <v>#N/A</v>
      </c>
      <c r="G205" s="144"/>
      <c r="H205" s="21"/>
      <c r="I205" s="21"/>
      <c r="J205" s="121" t="e">
        <f ca="1">(VLOOKUP(D205&amp;G205,Dropdown!$A$101:$D$357,4,FALSE))*H205</f>
        <v>#N/A</v>
      </c>
      <c r="K205" s="122">
        <f t="shared" si="6"/>
        <v>0</v>
      </c>
      <c r="L205" s="145"/>
      <c r="M205" s="126" t="e">
        <f t="shared" ca="1" si="8"/>
        <v>#N/A</v>
      </c>
      <c r="O205" s="138"/>
      <c r="P205" s="21"/>
    </row>
    <row r="206" spans="1:16" x14ac:dyDescent="0.25">
      <c r="A206" s="21"/>
      <c r="B206" s="21"/>
      <c r="C206" s="144"/>
      <c r="D206" s="144"/>
      <c r="E206" s="120" t="e">
        <f>VLOOKUP(D206,Dropdown!$A$2:$C$27,3,FALSE)</f>
        <v>#N/A</v>
      </c>
      <c r="F206" s="120" t="e">
        <f>VLOOKUP(E206,Dropdown!$C$2:$D$27,2,FALSE)</f>
        <v>#N/A</v>
      </c>
      <c r="G206" s="144"/>
      <c r="H206" s="21"/>
      <c r="I206" s="21"/>
      <c r="J206" s="121" t="e">
        <f ca="1">(VLOOKUP(D206&amp;G206,Dropdown!$A$101:$D$357,4,FALSE))*H206</f>
        <v>#N/A</v>
      </c>
      <c r="K206" s="122">
        <f t="shared" si="6"/>
        <v>0</v>
      </c>
      <c r="L206" s="145"/>
      <c r="M206" s="126" t="e">
        <f t="shared" ca="1" si="8"/>
        <v>#N/A</v>
      </c>
      <c r="O206" s="138"/>
      <c r="P206" s="21"/>
    </row>
    <row r="207" spans="1:16" x14ac:dyDescent="0.25">
      <c r="A207" s="21"/>
      <c r="B207" s="21"/>
      <c r="C207" s="144"/>
      <c r="D207" s="144"/>
      <c r="E207" s="120" t="e">
        <f>VLOOKUP(D207,Dropdown!$A$2:$C$27,3,FALSE)</f>
        <v>#N/A</v>
      </c>
      <c r="F207" s="120" t="e">
        <f>VLOOKUP(E207,Dropdown!$C$2:$D$27,2,FALSE)</f>
        <v>#N/A</v>
      </c>
      <c r="G207" s="144"/>
      <c r="H207" s="21"/>
      <c r="I207" s="21"/>
      <c r="J207" s="121" t="e">
        <f ca="1">(VLOOKUP(D207&amp;G207,Dropdown!$A$101:$D$357,4,FALSE))*H207</f>
        <v>#N/A</v>
      </c>
      <c r="K207" s="122">
        <f t="shared" si="6"/>
        <v>0</v>
      </c>
      <c r="L207" s="145"/>
      <c r="M207" s="126" t="e">
        <f t="shared" ca="1" si="8"/>
        <v>#N/A</v>
      </c>
      <c r="O207" s="138"/>
      <c r="P207" s="21"/>
    </row>
    <row r="208" spans="1:16" x14ac:dyDescent="0.25">
      <c r="A208" s="21"/>
      <c r="B208" s="21"/>
      <c r="C208" s="144"/>
      <c r="D208" s="144"/>
      <c r="E208" s="120" t="e">
        <f>VLOOKUP(D208,Dropdown!$A$2:$C$27,3,FALSE)</f>
        <v>#N/A</v>
      </c>
      <c r="F208" s="120" t="e">
        <f>VLOOKUP(E208,Dropdown!$C$2:$D$27,2,FALSE)</f>
        <v>#N/A</v>
      </c>
      <c r="G208" s="144"/>
      <c r="H208" s="21"/>
      <c r="I208" s="21"/>
      <c r="J208" s="121" t="e">
        <f ca="1">(VLOOKUP(D208&amp;G208,Dropdown!$A$101:$D$357,4,FALSE))*H208</f>
        <v>#N/A</v>
      </c>
      <c r="K208" s="122">
        <f t="shared" si="6"/>
        <v>0</v>
      </c>
      <c r="L208" s="145"/>
      <c r="M208" s="126" t="e">
        <f t="shared" ca="1" si="8"/>
        <v>#N/A</v>
      </c>
      <c r="O208" s="138"/>
      <c r="P208" s="21"/>
    </row>
    <row r="209" spans="1:16" x14ac:dyDescent="0.25">
      <c r="A209" s="21"/>
      <c r="B209" s="21"/>
      <c r="C209" s="144"/>
      <c r="D209" s="144"/>
      <c r="E209" s="120" t="e">
        <f>VLOOKUP(D209,Dropdown!$A$2:$C$27,3,FALSE)</f>
        <v>#N/A</v>
      </c>
      <c r="F209" s="120" t="e">
        <f>VLOOKUP(E209,Dropdown!$C$2:$D$27,2,FALSE)</f>
        <v>#N/A</v>
      </c>
      <c r="G209" s="144"/>
      <c r="H209" s="21"/>
      <c r="I209" s="21"/>
      <c r="J209" s="121" t="e">
        <f ca="1">(VLOOKUP(D209&amp;G209,Dropdown!$A$101:$D$357,4,FALSE))*H209</f>
        <v>#N/A</v>
      </c>
      <c r="K209" s="122">
        <f t="shared" si="6"/>
        <v>0</v>
      </c>
      <c r="L209" s="145"/>
      <c r="M209" s="126" t="e">
        <f t="shared" ca="1" si="8"/>
        <v>#N/A</v>
      </c>
      <c r="O209" s="138"/>
      <c r="P209" s="21"/>
    </row>
    <row r="210" spans="1:16" x14ac:dyDescent="0.25">
      <c r="A210" s="21"/>
      <c r="B210" s="21"/>
      <c r="C210" s="144"/>
      <c r="D210" s="144"/>
      <c r="E210" s="120" t="e">
        <f>VLOOKUP(D210,Dropdown!$A$2:$C$27,3,FALSE)</f>
        <v>#N/A</v>
      </c>
      <c r="F210" s="120" t="e">
        <f>VLOOKUP(E210,Dropdown!$C$2:$D$27,2,FALSE)</f>
        <v>#N/A</v>
      </c>
      <c r="G210" s="144"/>
      <c r="H210" s="21"/>
      <c r="I210" s="21"/>
      <c r="J210" s="121" t="e">
        <f ca="1">(VLOOKUP(D210&amp;G210,Dropdown!$A$101:$D$357,4,FALSE))*H210</f>
        <v>#N/A</v>
      </c>
      <c r="K210" s="122">
        <f t="shared" si="6"/>
        <v>0</v>
      </c>
      <c r="L210" s="145"/>
      <c r="M210" s="126" t="e">
        <f t="shared" ca="1" si="8"/>
        <v>#N/A</v>
      </c>
      <c r="O210" s="138"/>
      <c r="P210" s="21"/>
    </row>
    <row r="211" spans="1:16" x14ac:dyDescent="0.25">
      <c r="A211" s="21"/>
      <c r="B211" s="21"/>
      <c r="C211" s="144"/>
      <c r="D211" s="144"/>
      <c r="E211" s="120" t="e">
        <f>VLOOKUP(D211,Dropdown!$A$2:$C$27,3,FALSE)</f>
        <v>#N/A</v>
      </c>
      <c r="F211" s="120" t="e">
        <f>VLOOKUP(E211,Dropdown!$C$2:$D$27,2,FALSE)</f>
        <v>#N/A</v>
      </c>
      <c r="G211" s="144"/>
      <c r="H211" s="21"/>
      <c r="I211" s="21"/>
      <c r="J211" s="121" t="e">
        <f ca="1">(VLOOKUP(D211&amp;G211,Dropdown!$A$101:$D$357,4,FALSE))*H211</f>
        <v>#N/A</v>
      </c>
      <c r="K211" s="122">
        <f t="shared" si="6"/>
        <v>0</v>
      </c>
      <c r="L211" s="145"/>
      <c r="M211" s="126" t="e">
        <f t="shared" ca="1" si="8"/>
        <v>#N/A</v>
      </c>
      <c r="O211" s="138"/>
      <c r="P211" s="21"/>
    </row>
    <row r="212" spans="1:16" x14ac:dyDescent="0.25">
      <c r="A212" s="21"/>
      <c r="B212" s="21"/>
      <c r="C212" s="144"/>
      <c r="D212" s="144"/>
      <c r="E212" s="120" t="e">
        <f>VLOOKUP(D212,Dropdown!$A$2:$C$27,3,FALSE)</f>
        <v>#N/A</v>
      </c>
      <c r="F212" s="120" t="e">
        <f>VLOOKUP(E212,Dropdown!$C$2:$D$27,2,FALSE)</f>
        <v>#N/A</v>
      </c>
      <c r="G212" s="144"/>
      <c r="H212" s="21"/>
      <c r="I212" s="21"/>
      <c r="J212" s="121" t="e">
        <f ca="1">(VLOOKUP(D212&amp;G212,Dropdown!$A$101:$D$357,4,FALSE))*H212</f>
        <v>#N/A</v>
      </c>
      <c r="K212" s="122">
        <f t="shared" si="6"/>
        <v>0</v>
      </c>
      <c r="L212" s="145"/>
      <c r="M212" s="126" t="e">
        <f t="shared" ca="1" si="8"/>
        <v>#N/A</v>
      </c>
      <c r="O212" s="138"/>
      <c r="P212" s="21"/>
    </row>
    <row r="213" spans="1:16" x14ac:dyDescent="0.25">
      <c r="A213" s="21"/>
      <c r="B213" s="21"/>
      <c r="C213" s="144"/>
      <c r="D213" s="144"/>
      <c r="E213" s="120" t="e">
        <f>VLOOKUP(D213,Dropdown!$A$2:$C$27,3,FALSE)</f>
        <v>#N/A</v>
      </c>
      <c r="F213" s="120" t="e">
        <f>VLOOKUP(E213,Dropdown!$C$2:$D$27,2,FALSE)</f>
        <v>#N/A</v>
      </c>
      <c r="G213" s="144"/>
      <c r="H213" s="21"/>
      <c r="I213" s="21"/>
      <c r="J213" s="121" t="e">
        <f ca="1">(VLOOKUP(D213&amp;G213,Dropdown!$A$101:$D$357,4,FALSE))*H213</f>
        <v>#N/A</v>
      </c>
      <c r="K213" s="122">
        <f t="shared" si="6"/>
        <v>0</v>
      </c>
      <c r="L213" s="145"/>
      <c r="M213" s="126" t="e">
        <f t="shared" ca="1" si="8"/>
        <v>#N/A</v>
      </c>
      <c r="O213" s="138"/>
      <c r="P213" s="21"/>
    </row>
    <row r="214" spans="1:16" x14ac:dyDescent="0.25">
      <c r="A214" s="21"/>
      <c r="B214" s="21"/>
      <c r="C214" s="144"/>
      <c r="D214" s="144"/>
      <c r="E214" s="120" t="e">
        <f>VLOOKUP(D214,Dropdown!$A$2:$C$27,3,FALSE)</f>
        <v>#N/A</v>
      </c>
      <c r="F214" s="120" t="e">
        <f>VLOOKUP(E214,Dropdown!$C$2:$D$27,2,FALSE)</f>
        <v>#N/A</v>
      </c>
      <c r="G214" s="144"/>
      <c r="H214" s="21"/>
      <c r="I214" s="21"/>
      <c r="J214" s="121" t="e">
        <f ca="1">(VLOOKUP(D214&amp;G214,Dropdown!$A$101:$D$357,4,FALSE))*H214</f>
        <v>#N/A</v>
      </c>
      <c r="K214" s="122">
        <f t="shared" si="6"/>
        <v>0</v>
      </c>
      <c r="L214" s="145"/>
      <c r="M214" s="126" t="e">
        <f t="shared" ca="1" si="8"/>
        <v>#N/A</v>
      </c>
      <c r="O214" s="138"/>
      <c r="P214" s="21"/>
    </row>
    <row r="215" spans="1:16" x14ac:dyDescent="0.25">
      <c r="A215" s="21"/>
      <c r="B215" s="21"/>
      <c r="C215" s="144"/>
      <c r="D215" s="144"/>
      <c r="E215" s="120" t="e">
        <f>VLOOKUP(D215,Dropdown!$A$2:$C$27,3,FALSE)</f>
        <v>#N/A</v>
      </c>
      <c r="F215" s="120" t="e">
        <f>VLOOKUP(E215,Dropdown!$C$2:$D$27,2,FALSE)</f>
        <v>#N/A</v>
      </c>
      <c r="G215" s="144"/>
      <c r="H215" s="21"/>
      <c r="I215" s="21"/>
      <c r="J215" s="121" t="e">
        <f ca="1">(VLOOKUP(D215&amp;G215,Dropdown!$A$101:$D$357,4,FALSE))*H215</f>
        <v>#N/A</v>
      </c>
      <c r="K215" s="122">
        <f t="shared" si="6"/>
        <v>0</v>
      </c>
      <c r="L215" s="145"/>
      <c r="M215" s="126" t="e">
        <f t="shared" ca="1" si="8"/>
        <v>#N/A</v>
      </c>
      <c r="O215" s="138"/>
      <c r="P215" s="21"/>
    </row>
    <row r="216" spans="1:16" x14ac:dyDescent="0.25">
      <c r="A216" s="21"/>
      <c r="B216" s="21"/>
      <c r="C216" s="144"/>
      <c r="D216" s="144"/>
      <c r="E216" s="120" t="e">
        <f>VLOOKUP(D216,Dropdown!$A$2:$C$27,3,FALSE)</f>
        <v>#N/A</v>
      </c>
      <c r="F216" s="120" t="e">
        <f>VLOOKUP(E216,Dropdown!$C$2:$D$27,2,FALSE)</f>
        <v>#N/A</v>
      </c>
      <c r="G216" s="144"/>
      <c r="H216" s="21"/>
      <c r="I216" s="21"/>
      <c r="J216" s="121" t="e">
        <f ca="1">(VLOOKUP(D216&amp;G216,Dropdown!$A$101:$D$357,4,FALSE))*H216</f>
        <v>#N/A</v>
      </c>
      <c r="K216" s="122">
        <f t="shared" si="6"/>
        <v>0</v>
      </c>
      <c r="L216" s="145"/>
      <c r="M216" s="126" t="e">
        <f t="shared" ca="1" si="8"/>
        <v>#N/A</v>
      </c>
      <c r="O216" s="138"/>
      <c r="P216" s="21"/>
    </row>
    <row r="217" spans="1:16" x14ac:dyDescent="0.25">
      <c r="A217" s="21"/>
      <c r="B217" s="21"/>
      <c r="C217" s="144"/>
      <c r="D217" s="144"/>
      <c r="E217" s="120" t="e">
        <f>VLOOKUP(D217,Dropdown!$A$2:$C$27,3,FALSE)</f>
        <v>#N/A</v>
      </c>
      <c r="F217" s="120" t="e">
        <f>VLOOKUP(E217,Dropdown!$C$2:$D$27,2,FALSE)</f>
        <v>#N/A</v>
      </c>
      <c r="G217" s="144"/>
      <c r="H217" s="21"/>
      <c r="I217" s="21"/>
      <c r="J217" s="121" t="e">
        <f ca="1">(VLOOKUP(D217&amp;G217,Dropdown!$A$101:$D$357,4,FALSE))*H217</f>
        <v>#N/A</v>
      </c>
      <c r="K217" s="122">
        <f t="shared" si="6"/>
        <v>0</v>
      </c>
      <c r="L217" s="145"/>
      <c r="M217" s="126" t="e">
        <f t="shared" ca="1" si="8"/>
        <v>#N/A</v>
      </c>
      <c r="O217" s="138"/>
      <c r="P217" s="21"/>
    </row>
    <row r="218" spans="1:16" x14ac:dyDescent="0.25">
      <c r="A218" s="21"/>
      <c r="B218" s="21"/>
      <c r="C218" s="144"/>
      <c r="D218" s="144"/>
      <c r="E218" s="120" t="e">
        <f>VLOOKUP(D218,Dropdown!$A$2:$C$27,3,FALSE)</f>
        <v>#N/A</v>
      </c>
      <c r="F218" s="120" t="e">
        <f>VLOOKUP(E218,Dropdown!$C$2:$D$27,2,FALSE)</f>
        <v>#N/A</v>
      </c>
      <c r="G218" s="144"/>
      <c r="H218" s="21"/>
      <c r="I218" s="21"/>
      <c r="J218" s="121" t="e">
        <f ca="1">(VLOOKUP(D218&amp;G218,Dropdown!$A$101:$D$357,4,FALSE))*H218</f>
        <v>#N/A</v>
      </c>
      <c r="K218" s="122">
        <f t="shared" si="6"/>
        <v>0</v>
      </c>
      <c r="L218" s="145"/>
      <c r="M218" s="126" t="e">
        <f t="shared" ca="1" si="8"/>
        <v>#N/A</v>
      </c>
      <c r="O218" s="138"/>
      <c r="P218" s="21"/>
    </row>
    <row r="219" spans="1:16" x14ac:dyDescent="0.25">
      <c r="A219" s="21"/>
      <c r="B219" s="21"/>
      <c r="C219" s="144"/>
      <c r="D219" s="144"/>
      <c r="E219" s="120" t="e">
        <f>VLOOKUP(D219,Dropdown!$A$2:$C$27,3,FALSE)</f>
        <v>#N/A</v>
      </c>
      <c r="F219" s="120" t="e">
        <f>VLOOKUP(E219,Dropdown!$C$2:$D$27,2,FALSE)</f>
        <v>#N/A</v>
      </c>
      <c r="G219" s="144"/>
      <c r="H219" s="21"/>
      <c r="I219" s="21"/>
      <c r="J219" s="121" t="e">
        <f ca="1">(VLOOKUP(D219&amp;G219,Dropdown!$A$101:$D$357,4,FALSE))*H219</f>
        <v>#N/A</v>
      </c>
      <c r="K219" s="122">
        <f t="shared" si="6"/>
        <v>0</v>
      </c>
      <c r="L219" s="145"/>
      <c r="M219" s="126" t="e">
        <f t="shared" ca="1" si="8"/>
        <v>#N/A</v>
      </c>
      <c r="O219" s="138"/>
      <c r="P219" s="21"/>
    </row>
    <row r="220" spans="1:16" x14ac:dyDescent="0.25">
      <c r="A220" s="21"/>
      <c r="B220" s="21"/>
      <c r="C220" s="144"/>
      <c r="D220" s="144"/>
      <c r="E220" s="120" t="e">
        <f>VLOOKUP(D220,Dropdown!$A$2:$C$27,3,FALSE)</f>
        <v>#N/A</v>
      </c>
      <c r="F220" s="120" t="e">
        <f>VLOOKUP(E220,Dropdown!$C$2:$D$27,2,FALSE)</f>
        <v>#N/A</v>
      </c>
      <c r="G220" s="144"/>
      <c r="H220" s="21"/>
      <c r="I220" s="21"/>
      <c r="J220" s="121" t="e">
        <f ca="1">(VLOOKUP(D220&amp;G220,Dropdown!$A$101:$D$357,4,FALSE))*H220</f>
        <v>#N/A</v>
      </c>
      <c r="K220" s="122">
        <f t="shared" si="6"/>
        <v>0</v>
      </c>
      <c r="L220" s="145"/>
      <c r="M220" s="126" t="e">
        <f t="shared" ca="1" si="8"/>
        <v>#N/A</v>
      </c>
      <c r="O220" s="138"/>
      <c r="P220" s="21"/>
    </row>
    <row r="221" spans="1:16" x14ac:dyDescent="0.25">
      <c r="A221" s="21"/>
      <c r="B221" s="21"/>
      <c r="C221" s="144"/>
      <c r="D221" s="144"/>
      <c r="E221" s="120" t="e">
        <f>VLOOKUP(D221,Dropdown!$A$2:$C$27,3,FALSE)</f>
        <v>#N/A</v>
      </c>
      <c r="F221" s="120" t="e">
        <f>VLOOKUP(E221,Dropdown!$C$2:$D$27,2,FALSE)</f>
        <v>#N/A</v>
      </c>
      <c r="G221" s="144"/>
      <c r="H221" s="21"/>
      <c r="I221" s="21"/>
      <c r="J221" s="121" t="e">
        <f ca="1">(VLOOKUP(D221&amp;G221,Dropdown!$A$101:$D$357,4,FALSE))*H221</f>
        <v>#N/A</v>
      </c>
      <c r="K221" s="122">
        <f t="shared" si="6"/>
        <v>0</v>
      </c>
      <c r="L221" s="145"/>
      <c r="M221" s="126" t="e">
        <f t="shared" ca="1" si="8"/>
        <v>#N/A</v>
      </c>
      <c r="O221" s="138"/>
      <c r="P221" s="21"/>
    </row>
    <row r="222" spans="1:16" x14ac:dyDescent="0.25">
      <c r="A222" s="21"/>
      <c r="B222" s="21"/>
      <c r="C222" s="144"/>
      <c r="D222" s="144"/>
      <c r="E222" s="120" t="e">
        <f>VLOOKUP(D222,Dropdown!$A$2:$C$27,3,FALSE)</f>
        <v>#N/A</v>
      </c>
      <c r="F222" s="120" t="e">
        <f>VLOOKUP(E222,Dropdown!$C$2:$D$27,2,FALSE)</f>
        <v>#N/A</v>
      </c>
      <c r="G222" s="144"/>
      <c r="H222" s="21"/>
      <c r="I222" s="21"/>
      <c r="J222" s="121" t="e">
        <f ca="1">(VLOOKUP(D222&amp;G222,Dropdown!$A$101:$D$357,4,FALSE))*H222</f>
        <v>#N/A</v>
      </c>
      <c r="K222" s="122">
        <f t="shared" si="6"/>
        <v>0</v>
      </c>
      <c r="L222" s="145"/>
      <c r="M222" s="126" t="e">
        <f t="shared" ca="1" si="8"/>
        <v>#N/A</v>
      </c>
      <c r="O222" s="138"/>
      <c r="P222" s="21"/>
    </row>
    <row r="223" spans="1:16" x14ac:dyDescent="0.25">
      <c r="A223" s="21"/>
      <c r="B223" s="21"/>
      <c r="C223" s="144"/>
      <c r="D223" s="144"/>
      <c r="E223" s="120" t="e">
        <f>VLOOKUP(D223,Dropdown!$A$2:$C$27,3,FALSE)</f>
        <v>#N/A</v>
      </c>
      <c r="F223" s="120" t="e">
        <f>VLOOKUP(E223,Dropdown!$C$2:$D$27,2,FALSE)</f>
        <v>#N/A</v>
      </c>
      <c r="G223" s="144"/>
      <c r="H223" s="21"/>
      <c r="I223" s="21"/>
      <c r="J223" s="121" t="e">
        <f ca="1">(VLOOKUP(D223&amp;G223,Dropdown!$A$101:$D$357,4,FALSE))*H223</f>
        <v>#N/A</v>
      </c>
      <c r="K223" s="122">
        <f t="shared" si="6"/>
        <v>0</v>
      </c>
      <c r="L223" s="145"/>
      <c r="M223" s="126" t="e">
        <f t="shared" ca="1" si="8"/>
        <v>#N/A</v>
      </c>
      <c r="O223" s="138"/>
      <c r="P223" s="21"/>
    </row>
    <row r="224" spans="1:16" x14ac:dyDescent="0.25">
      <c r="A224" s="21"/>
      <c r="B224" s="21"/>
      <c r="C224" s="144"/>
      <c r="D224" s="144"/>
      <c r="E224" s="120" t="e">
        <f>VLOOKUP(D224,Dropdown!$A$2:$C$27,3,FALSE)</f>
        <v>#N/A</v>
      </c>
      <c r="F224" s="120" t="e">
        <f>VLOOKUP(E224,Dropdown!$C$2:$D$27,2,FALSE)</f>
        <v>#N/A</v>
      </c>
      <c r="G224" s="144"/>
      <c r="H224" s="21"/>
      <c r="I224" s="21"/>
      <c r="J224" s="121" t="e">
        <f ca="1">(VLOOKUP(D224&amp;G224,Dropdown!$A$101:$D$357,4,FALSE))*H224</f>
        <v>#N/A</v>
      </c>
      <c r="K224" s="122">
        <f t="shared" si="6"/>
        <v>0</v>
      </c>
      <c r="L224" s="145"/>
      <c r="M224" s="126" t="e">
        <f t="shared" ca="1" si="8"/>
        <v>#N/A</v>
      </c>
      <c r="O224" s="138"/>
      <c r="P224" s="21"/>
    </row>
    <row r="225" spans="1:16" x14ac:dyDescent="0.25">
      <c r="A225" s="21"/>
      <c r="B225" s="21"/>
      <c r="C225" s="144"/>
      <c r="D225" s="144"/>
      <c r="E225" s="120" t="e">
        <f>VLOOKUP(D225,Dropdown!$A$2:$C$27,3,FALSE)</f>
        <v>#N/A</v>
      </c>
      <c r="F225" s="120" t="e">
        <f>VLOOKUP(E225,Dropdown!$C$2:$D$27,2,FALSE)</f>
        <v>#N/A</v>
      </c>
      <c r="G225" s="144"/>
      <c r="H225" s="21"/>
      <c r="I225" s="21"/>
      <c r="J225" s="121" t="e">
        <f ca="1">(VLOOKUP(D225&amp;G225,Dropdown!$A$101:$D$357,4,FALSE))*H225</f>
        <v>#N/A</v>
      </c>
      <c r="K225" s="122">
        <f t="shared" si="6"/>
        <v>0</v>
      </c>
      <c r="L225" s="145"/>
      <c r="M225" s="126" t="e">
        <f t="shared" ca="1" si="8"/>
        <v>#N/A</v>
      </c>
      <c r="O225" s="138"/>
      <c r="P225" s="21"/>
    </row>
    <row r="226" spans="1:16" x14ac:dyDescent="0.25">
      <c r="A226" s="21"/>
      <c r="B226" s="21"/>
      <c r="C226" s="144"/>
      <c r="D226" s="144"/>
      <c r="E226" s="120" t="e">
        <f>VLOOKUP(D226,Dropdown!$A$2:$C$27,3,FALSE)</f>
        <v>#N/A</v>
      </c>
      <c r="F226" s="120" t="e">
        <f>VLOOKUP(E226,Dropdown!$C$2:$D$27,2,FALSE)</f>
        <v>#N/A</v>
      </c>
      <c r="G226" s="144"/>
      <c r="H226" s="21"/>
      <c r="I226" s="21"/>
      <c r="J226" s="121" t="e">
        <f ca="1">(VLOOKUP(D226&amp;G226,Dropdown!$A$101:$D$357,4,FALSE))*H226</f>
        <v>#N/A</v>
      </c>
      <c r="K226" s="122">
        <f t="shared" si="6"/>
        <v>0</v>
      </c>
      <c r="L226" s="145"/>
      <c r="M226" s="126" t="e">
        <f t="shared" ca="1" si="8"/>
        <v>#N/A</v>
      </c>
      <c r="O226" s="138"/>
      <c r="P226" s="21"/>
    </row>
    <row r="227" spans="1:16" x14ac:dyDescent="0.25">
      <c r="A227" s="21"/>
      <c r="B227" s="21"/>
      <c r="C227" s="144"/>
      <c r="D227" s="144"/>
      <c r="E227" s="120" t="e">
        <f>VLOOKUP(D227,Dropdown!$A$2:$C$27,3,FALSE)</f>
        <v>#N/A</v>
      </c>
      <c r="F227" s="120" t="e">
        <f>VLOOKUP(E227,Dropdown!$C$2:$D$27,2,FALSE)</f>
        <v>#N/A</v>
      </c>
      <c r="G227" s="144"/>
      <c r="H227" s="21"/>
      <c r="I227" s="21"/>
      <c r="J227" s="121" t="e">
        <f ca="1">(VLOOKUP(D227&amp;G227,Dropdown!$A$101:$D$357,4,FALSE))*H227</f>
        <v>#N/A</v>
      </c>
      <c r="K227" s="122">
        <f t="shared" si="6"/>
        <v>0</v>
      </c>
      <c r="L227" s="145"/>
      <c r="M227" s="126" t="e">
        <f t="shared" ca="1" si="8"/>
        <v>#N/A</v>
      </c>
      <c r="O227" s="138"/>
      <c r="P227" s="21"/>
    </row>
    <row r="228" spans="1:16" x14ac:dyDescent="0.25">
      <c r="A228" s="21"/>
      <c r="B228" s="21"/>
      <c r="C228" s="144"/>
      <c r="D228" s="144"/>
      <c r="E228" s="120" t="e">
        <f>VLOOKUP(D228,Dropdown!$A$2:$C$27,3,FALSE)</f>
        <v>#N/A</v>
      </c>
      <c r="F228" s="120" t="e">
        <f>VLOOKUP(E228,Dropdown!$C$2:$D$27,2,FALSE)</f>
        <v>#N/A</v>
      </c>
      <c r="G228" s="144"/>
      <c r="H228" s="21"/>
      <c r="I228" s="21"/>
      <c r="J228" s="121" t="e">
        <f ca="1">(VLOOKUP(D228&amp;G228,Dropdown!$A$101:$D$357,4,FALSE))*H228</f>
        <v>#N/A</v>
      </c>
      <c r="K228" s="122">
        <f t="shared" si="6"/>
        <v>0</v>
      </c>
      <c r="L228" s="145"/>
      <c r="M228" s="126" t="e">
        <f t="shared" ca="1" si="8"/>
        <v>#N/A</v>
      </c>
      <c r="O228" s="138"/>
      <c r="P228" s="21"/>
    </row>
    <row r="229" spans="1:16" x14ac:dyDescent="0.25">
      <c r="A229" s="21"/>
      <c r="B229" s="21"/>
      <c r="C229" s="144"/>
      <c r="D229" s="144"/>
      <c r="E229" s="120" t="e">
        <f>VLOOKUP(D229,Dropdown!$A$2:$C$27,3,FALSE)</f>
        <v>#N/A</v>
      </c>
      <c r="F229" s="120" t="e">
        <f>VLOOKUP(E229,Dropdown!$C$2:$D$27,2,FALSE)</f>
        <v>#N/A</v>
      </c>
      <c r="G229" s="144"/>
      <c r="H229" s="21"/>
      <c r="I229" s="21"/>
      <c r="J229" s="121" t="e">
        <f ca="1">(VLOOKUP(D229&amp;G229,Dropdown!$A$101:$D$357,4,FALSE))*H229</f>
        <v>#N/A</v>
      </c>
      <c r="K229" s="122">
        <f t="shared" si="6"/>
        <v>0</v>
      </c>
      <c r="L229" s="145"/>
      <c r="M229" s="126" t="e">
        <f t="shared" ca="1" si="8"/>
        <v>#N/A</v>
      </c>
      <c r="O229" s="138"/>
      <c r="P229" s="21"/>
    </row>
    <row r="230" spans="1:16" x14ac:dyDescent="0.25">
      <c r="A230" s="21"/>
      <c r="B230" s="21"/>
      <c r="C230" s="144"/>
      <c r="D230" s="144"/>
      <c r="E230" s="120" t="e">
        <f>VLOOKUP(D230,Dropdown!$A$2:$C$27,3,FALSE)</f>
        <v>#N/A</v>
      </c>
      <c r="F230" s="120" t="e">
        <f>VLOOKUP(E230,Dropdown!$C$2:$D$27,2,FALSE)</f>
        <v>#N/A</v>
      </c>
      <c r="G230" s="144"/>
      <c r="H230" s="21"/>
      <c r="I230" s="21"/>
      <c r="J230" s="121" t="e">
        <f ca="1">(VLOOKUP(D230&amp;G230,Dropdown!$A$101:$D$357,4,FALSE))*H230</f>
        <v>#N/A</v>
      </c>
      <c r="K230" s="122">
        <f t="shared" si="6"/>
        <v>0</v>
      </c>
      <c r="L230" s="145"/>
      <c r="M230" s="126" t="e">
        <f t="shared" ca="1" si="8"/>
        <v>#N/A</v>
      </c>
      <c r="O230" s="138"/>
      <c r="P230" s="21"/>
    </row>
    <row r="231" spans="1:16" x14ac:dyDescent="0.25">
      <c r="A231" s="21"/>
      <c r="B231" s="21"/>
      <c r="C231" s="144"/>
      <c r="D231" s="144"/>
      <c r="E231" s="120" t="e">
        <f>VLOOKUP(D231,Dropdown!$A$2:$C$27,3,FALSE)</f>
        <v>#N/A</v>
      </c>
      <c r="F231" s="120" t="e">
        <f>VLOOKUP(E231,Dropdown!$C$2:$D$27,2,FALSE)</f>
        <v>#N/A</v>
      </c>
      <c r="G231" s="144"/>
      <c r="H231" s="21"/>
      <c r="I231" s="21"/>
      <c r="J231" s="121" t="e">
        <f ca="1">(VLOOKUP(D231&amp;G231,Dropdown!$A$101:$D$357,4,FALSE))*H231</f>
        <v>#N/A</v>
      </c>
      <c r="K231" s="122">
        <f t="shared" si="6"/>
        <v>0</v>
      </c>
      <c r="L231" s="145"/>
      <c r="M231" s="126" t="e">
        <f t="shared" ca="1" si="8"/>
        <v>#N/A</v>
      </c>
      <c r="O231" s="138"/>
      <c r="P231" s="21"/>
    </row>
    <row r="232" spans="1:16" x14ac:dyDescent="0.25">
      <c r="A232" s="21"/>
      <c r="B232" s="21"/>
      <c r="C232" s="144"/>
      <c r="D232" s="144"/>
      <c r="E232" s="120" t="e">
        <f>VLOOKUP(D232,Dropdown!$A$2:$C$27,3,FALSE)</f>
        <v>#N/A</v>
      </c>
      <c r="F232" s="120" t="e">
        <f>VLOOKUP(E232,Dropdown!$C$2:$D$27,2,FALSE)</f>
        <v>#N/A</v>
      </c>
      <c r="G232" s="144"/>
      <c r="H232" s="21"/>
      <c r="I232" s="21"/>
      <c r="J232" s="121" t="e">
        <f ca="1">(VLOOKUP(D232&amp;G232,Dropdown!$A$101:$D$357,4,FALSE))*H232</f>
        <v>#N/A</v>
      </c>
      <c r="K232" s="122">
        <f t="shared" ref="K232:K270" si="9">(IF(ISBLANK(I232),0,5))*H232</f>
        <v>0</v>
      </c>
      <c r="L232" s="145"/>
      <c r="M232" s="126" t="e">
        <f t="shared" ca="1" si="8"/>
        <v>#N/A</v>
      </c>
      <c r="O232" s="138"/>
      <c r="P232" s="21"/>
    </row>
    <row r="233" spans="1:16" x14ac:dyDescent="0.25">
      <c r="A233" s="21"/>
      <c r="B233" s="21"/>
      <c r="C233" s="144"/>
      <c r="D233" s="144"/>
      <c r="E233" s="120" t="e">
        <f>VLOOKUP(D233,Dropdown!$A$2:$C$27,3,FALSE)</f>
        <v>#N/A</v>
      </c>
      <c r="F233" s="120" t="e">
        <f>VLOOKUP(E233,Dropdown!$C$2:$D$27,2,FALSE)</f>
        <v>#N/A</v>
      </c>
      <c r="G233" s="144"/>
      <c r="H233" s="21"/>
      <c r="I233" s="21"/>
      <c r="J233" s="121" t="e">
        <f ca="1">(VLOOKUP(D233&amp;G233,Dropdown!$A$101:$D$357,4,FALSE))*H233</f>
        <v>#N/A</v>
      </c>
      <c r="K233" s="122">
        <f t="shared" si="9"/>
        <v>0</v>
      </c>
      <c r="L233" s="145"/>
      <c r="M233" s="126" t="e">
        <f t="shared" ca="1" si="8"/>
        <v>#N/A</v>
      </c>
      <c r="O233" s="138"/>
      <c r="P233" s="21"/>
    </row>
    <row r="234" spans="1:16" x14ac:dyDescent="0.25">
      <c r="A234" s="21"/>
      <c r="B234" s="21"/>
      <c r="C234" s="144"/>
      <c r="D234" s="144"/>
      <c r="E234" s="120" t="e">
        <f>VLOOKUP(D234,Dropdown!$A$2:$C$27,3,FALSE)</f>
        <v>#N/A</v>
      </c>
      <c r="F234" s="120" t="e">
        <f>VLOOKUP(E234,Dropdown!$C$2:$D$27,2,FALSE)</f>
        <v>#N/A</v>
      </c>
      <c r="G234" s="144"/>
      <c r="H234" s="21"/>
      <c r="I234" s="21"/>
      <c r="J234" s="121" t="e">
        <f ca="1">(VLOOKUP(D234&amp;G234,Dropdown!$A$101:$D$357,4,FALSE))*H234</f>
        <v>#N/A</v>
      </c>
      <c r="K234" s="122">
        <f t="shared" si="9"/>
        <v>0</v>
      </c>
      <c r="L234" s="145"/>
      <c r="M234" s="126" t="e">
        <f t="shared" ca="1" si="8"/>
        <v>#N/A</v>
      </c>
      <c r="O234" s="138"/>
      <c r="P234" s="21"/>
    </row>
    <row r="235" spans="1:16" x14ac:dyDescent="0.25">
      <c r="A235" s="21"/>
      <c r="B235" s="21"/>
      <c r="C235" s="144"/>
      <c r="D235" s="144"/>
      <c r="E235" s="120" t="e">
        <f>VLOOKUP(D235,Dropdown!$A$2:$C$27,3,FALSE)</f>
        <v>#N/A</v>
      </c>
      <c r="F235" s="120" t="e">
        <f>VLOOKUP(E235,Dropdown!$C$2:$D$27,2,FALSE)</f>
        <v>#N/A</v>
      </c>
      <c r="G235" s="144"/>
      <c r="H235" s="21"/>
      <c r="I235" s="21"/>
      <c r="J235" s="121" t="e">
        <f ca="1">(VLOOKUP(D235&amp;G235,Dropdown!$A$101:$D$357,4,FALSE))*H235</f>
        <v>#N/A</v>
      </c>
      <c r="K235" s="122">
        <f t="shared" si="9"/>
        <v>0</v>
      </c>
      <c r="L235" s="145"/>
      <c r="M235" s="126" t="e">
        <f t="shared" ca="1" si="8"/>
        <v>#N/A</v>
      </c>
      <c r="O235" s="138"/>
      <c r="P235" s="21"/>
    </row>
    <row r="236" spans="1:16" x14ac:dyDescent="0.25">
      <c r="A236" s="21"/>
      <c r="B236" s="21"/>
      <c r="C236" s="144"/>
      <c r="D236" s="144"/>
      <c r="E236" s="120" t="e">
        <f>VLOOKUP(D236,Dropdown!$A$2:$C$27,3,FALSE)</f>
        <v>#N/A</v>
      </c>
      <c r="F236" s="120" t="e">
        <f>VLOOKUP(E236,Dropdown!$C$2:$D$27,2,FALSE)</f>
        <v>#N/A</v>
      </c>
      <c r="G236" s="144"/>
      <c r="H236" s="21"/>
      <c r="I236" s="21"/>
      <c r="J236" s="121" t="e">
        <f ca="1">(VLOOKUP(D236&amp;G236,Dropdown!$A$101:$D$357,4,FALSE))*H236</f>
        <v>#N/A</v>
      </c>
      <c r="K236" s="122">
        <f t="shared" si="9"/>
        <v>0</v>
      </c>
      <c r="L236" s="145"/>
      <c r="M236" s="126" t="e">
        <f t="shared" ca="1" si="8"/>
        <v>#N/A</v>
      </c>
      <c r="O236" s="138"/>
      <c r="P236" s="21"/>
    </row>
    <row r="237" spans="1:16" x14ac:dyDescent="0.25">
      <c r="A237" s="21"/>
      <c r="B237" s="21"/>
      <c r="C237" s="144"/>
      <c r="D237" s="144"/>
      <c r="E237" s="120" t="e">
        <f>VLOOKUP(D237,Dropdown!$A$2:$C$27,3,FALSE)</f>
        <v>#N/A</v>
      </c>
      <c r="F237" s="120" t="e">
        <f>VLOOKUP(E237,Dropdown!$C$2:$D$27,2,FALSE)</f>
        <v>#N/A</v>
      </c>
      <c r="G237" s="144"/>
      <c r="H237" s="21"/>
      <c r="I237" s="21"/>
      <c r="J237" s="121" t="e">
        <f ca="1">(VLOOKUP(D237&amp;G237,Dropdown!$A$101:$D$357,4,FALSE))*H237</f>
        <v>#N/A</v>
      </c>
      <c r="K237" s="122">
        <f t="shared" si="9"/>
        <v>0</v>
      </c>
      <c r="L237" s="145"/>
      <c r="M237" s="126" t="e">
        <f t="shared" ca="1" si="8"/>
        <v>#N/A</v>
      </c>
      <c r="O237" s="138"/>
      <c r="P237" s="21"/>
    </row>
    <row r="238" spans="1:16" x14ac:dyDescent="0.25">
      <c r="A238" s="21"/>
      <c r="B238" s="21"/>
      <c r="C238" s="144"/>
      <c r="D238" s="144"/>
      <c r="E238" s="120" t="e">
        <f>VLOOKUP(D238,Dropdown!$A$2:$C$27,3,FALSE)</f>
        <v>#N/A</v>
      </c>
      <c r="F238" s="120" t="e">
        <f>VLOOKUP(E238,Dropdown!$C$2:$D$27,2,FALSE)</f>
        <v>#N/A</v>
      </c>
      <c r="G238" s="144"/>
      <c r="H238" s="21"/>
      <c r="I238" s="21"/>
      <c r="J238" s="121" t="e">
        <f ca="1">(VLOOKUP(D238&amp;G238,Dropdown!$A$101:$D$357,4,FALSE))*H238</f>
        <v>#N/A</v>
      </c>
      <c r="K238" s="122">
        <f t="shared" si="9"/>
        <v>0</v>
      </c>
      <c r="L238" s="145"/>
      <c r="M238" s="126" t="e">
        <f t="shared" ca="1" si="8"/>
        <v>#N/A</v>
      </c>
      <c r="O238" s="138"/>
      <c r="P238" s="21"/>
    </row>
    <row r="239" spans="1:16" x14ac:dyDescent="0.25">
      <c r="A239" s="21"/>
      <c r="B239" s="21"/>
      <c r="C239" s="144"/>
      <c r="D239" s="144"/>
      <c r="E239" s="120" t="e">
        <f>VLOOKUP(D239,Dropdown!$A$2:$C$27,3,FALSE)</f>
        <v>#N/A</v>
      </c>
      <c r="F239" s="120" t="e">
        <f>VLOOKUP(E239,Dropdown!$C$2:$D$27,2,FALSE)</f>
        <v>#N/A</v>
      </c>
      <c r="G239" s="144"/>
      <c r="H239" s="21"/>
      <c r="I239" s="21"/>
      <c r="J239" s="121" t="e">
        <f ca="1">(VLOOKUP(D239&amp;G239,Dropdown!$A$101:$D$357,4,FALSE))*H239</f>
        <v>#N/A</v>
      </c>
      <c r="K239" s="122">
        <f t="shared" si="9"/>
        <v>0</v>
      </c>
      <c r="L239" s="145"/>
      <c r="M239" s="126" t="e">
        <f t="shared" ca="1" si="8"/>
        <v>#N/A</v>
      </c>
      <c r="O239" s="138"/>
      <c r="P239" s="21"/>
    </row>
    <row r="240" spans="1:16" x14ac:dyDescent="0.25">
      <c r="A240" s="21"/>
      <c r="B240" s="21"/>
      <c r="C240" s="144"/>
      <c r="D240" s="144"/>
      <c r="E240" s="120" t="e">
        <f>VLOOKUP(D240,Dropdown!$A$2:$C$27,3,FALSE)</f>
        <v>#N/A</v>
      </c>
      <c r="F240" s="120" t="e">
        <f>VLOOKUP(E240,Dropdown!$C$2:$D$27,2,FALSE)</f>
        <v>#N/A</v>
      </c>
      <c r="G240" s="144"/>
      <c r="H240" s="21"/>
      <c r="I240" s="21"/>
      <c r="J240" s="121" t="e">
        <f ca="1">(VLOOKUP(D240&amp;G240,Dropdown!$A$101:$D$357,4,FALSE))*H240</f>
        <v>#N/A</v>
      </c>
      <c r="K240" s="122">
        <f t="shared" si="9"/>
        <v>0</v>
      </c>
      <c r="L240" s="145"/>
      <c r="M240" s="126" t="e">
        <f t="shared" ca="1" si="8"/>
        <v>#N/A</v>
      </c>
      <c r="O240" s="138"/>
      <c r="P240" s="21"/>
    </row>
    <row r="241" spans="1:16" x14ac:dyDescent="0.25">
      <c r="A241" s="21"/>
      <c r="B241" s="21"/>
      <c r="C241" s="144"/>
      <c r="D241" s="144"/>
      <c r="E241" s="120" t="e">
        <f>VLOOKUP(D241,Dropdown!$A$2:$C$27,3,FALSE)</f>
        <v>#N/A</v>
      </c>
      <c r="F241" s="120" t="e">
        <f>VLOOKUP(E241,Dropdown!$C$2:$D$27,2,FALSE)</f>
        <v>#N/A</v>
      </c>
      <c r="G241" s="144"/>
      <c r="H241" s="21"/>
      <c r="I241" s="21"/>
      <c r="J241" s="121" t="e">
        <f ca="1">(VLOOKUP(D241&amp;G241,Dropdown!$A$101:$D$357,4,FALSE))*H241</f>
        <v>#N/A</v>
      </c>
      <c r="K241" s="122">
        <f t="shared" si="9"/>
        <v>0</v>
      </c>
      <c r="L241" s="145"/>
      <c r="M241" s="126" t="e">
        <f t="shared" ca="1" si="8"/>
        <v>#N/A</v>
      </c>
      <c r="O241" s="138"/>
      <c r="P241" s="21"/>
    </row>
    <row r="242" spans="1:16" x14ac:dyDescent="0.25">
      <c r="A242" s="21"/>
      <c r="B242" s="21"/>
      <c r="C242" s="144"/>
      <c r="D242" s="144"/>
      <c r="E242" s="120" t="e">
        <f>VLOOKUP(D242,Dropdown!$A$2:$C$27,3,FALSE)</f>
        <v>#N/A</v>
      </c>
      <c r="F242" s="120" t="e">
        <f>VLOOKUP(E242,Dropdown!$C$2:$D$27,2,FALSE)</f>
        <v>#N/A</v>
      </c>
      <c r="G242" s="144"/>
      <c r="H242" s="21"/>
      <c r="I242" s="21"/>
      <c r="J242" s="121" t="e">
        <f ca="1">(VLOOKUP(D242&amp;G242,Dropdown!$A$101:$D$357,4,FALSE))*H242</f>
        <v>#N/A</v>
      </c>
      <c r="K242" s="122">
        <f t="shared" si="9"/>
        <v>0</v>
      </c>
      <c r="L242" s="145"/>
      <c r="M242" s="126" t="e">
        <f t="shared" ca="1" si="8"/>
        <v>#N/A</v>
      </c>
      <c r="O242" s="138"/>
      <c r="P242" s="21"/>
    </row>
    <row r="243" spans="1:16" x14ac:dyDescent="0.25">
      <c r="A243" s="21"/>
      <c r="B243" s="21"/>
      <c r="C243" s="144"/>
      <c r="D243" s="144"/>
      <c r="E243" s="120" t="e">
        <f>VLOOKUP(D243,Dropdown!$A$2:$C$27,3,FALSE)</f>
        <v>#N/A</v>
      </c>
      <c r="F243" s="120" t="e">
        <f>VLOOKUP(E243,Dropdown!$C$2:$D$27,2,FALSE)</f>
        <v>#N/A</v>
      </c>
      <c r="G243" s="144"/>
      <c r="H243" s="21"/>
      <c r="I243" s="21"/>
      <c r="J243" s="121" t="e">
        <f ca="1">(VLOOKUP(D243&amp;G243,Dropdown!$A$101:$D$357,4,FALSE))*H243</f>
        <v>#N/A</v>
      </c>
      <c r="K243" s="122">
        <f t="shared" si="9"/>
        <v>0</v>
      </c>
      <c r="L243" s="145"/>
      <c r="M243" s="126" t="e">
        <f t="shared" ca="1" si="8"/>
        <v>#N/A</v>
      </c>
      <c r="O243" s="138"/>
      <c r="P243" s="21"/>
    </row>
    <row r="244" spans="1:16" x14ac:dyDescent="0.25">
      <c r="A244" s="21"/>
      <c r="B244" s="21"/>
      <c r="C244" s="144"/>
      <c r="D244" s="144"/>
      <c r="E244" s="120" t="e">
        <f>VLOOKUP(D244,Dropdown!$A$2:$C$27,3,FALSE)</f>
        <v>#N/A</v>
      </c>
      <c r="F244" s="120" t="e">
        <f>VLOOKUP(E244,Dropdown!$C$2:$D$27,2,FALSE)</f>
        <v>#N/A</v>
      </c>
      <c r="G244" s="144"/>
      <c r="H244" s="21"/>
      <c r="I244" s="21"/>
      <c r="J244" s="121" t="e">
        <f ca="1">(VLOOKUP(D244&amp;G244,Dropdown!$A$101:$D$357,4,FALSE))*H244</f>
        <v>#N/A</v>
      </c>
      <c r="K244" s="122">
        <f t="shared" si="9"/>
        <v>0</v>
      </c>
      <c r="L244" s="145"/>
      <c r="M244" s="126" t="e">
        <f t="shared" ca="1" si="8"/>
        <v>#N/A</v>
      </c>
      <c r="O244" s="138"/>
      <c r="P244" s="21"/>
    </row>
    <row r="245" spans="1:16" x14ac:dyDescent="0.25">
      <c r="A245" s="21"/>
      <c r="B245" s="21"/>
      <c r="C245" s="144"/>
      <c r="D245" s="144"/>
      <c r="E245" s="120" t="e">
        <f>VLOOKUP(D245,Dropdown!$A$2:$C$27,3,FALSE)</f>
        <v>#N/A</v>
      </c>
      <c r="F245" s="120" t="e">
        <f>VLOOKUP(E245,Dropdown!$C$2:$D$27,2,FALSE)</f>
        <v>#N/A</v>
      </c>
      <c r="G245" s="144"/>
      <c r="H245" s="21"/>
      <c r="I245" s="21"/>
      <c r="J245" s="121" t="e">
        <f ca="1">(VLOOKUP(D245&amp;G245,Dropdown!$A$101:$D$357,4,FALSE))*H245</f>
        <v>#N/A</v>
      </c>
      <c r="K245" s="122">
        <f t="shared" si="9"/>
        <v>0</v>
      </c>
      <c r="L245" s="145"/>
      <c r="M245" s="126" t="e">
        <f t="shared" ca="1" si="8"/>
        <v>#N/A</v>
      </c>
      <c r="O245" s="138"/>
      <c r="P245" s="21"/>
    </row>
    <row r="246" spans="1:16" x14ac:dyDescent="0.25">
      <c r="A246" s="21"/>
      <c r="B246" s="21"/>
      <c r="C246" s="144"/>
      <c r="D246" s="144"/>
      <c r="E246" s="120" t="e">
        <f>VLOOKUP(D246,Dropdown!$A$2:$C$27,3,FALSE)</f>
        <v>#N/A</v>
      </c>
      <c r="F246" s="120" t="e">
        <f>VLOOKUP(E246,Dropdown!$C$2:$D$27,2,FALSE)</f>
        <v>#N/A</v>
      </c>
      <c r="G246" s="144"/>
      <c r="H246" s="21"/>
      <c r="I246" s="21"/>
      <c r="J246" s="121" t="e">
        <f ca="1">(VLOOKUP(D246&amp;G246,Dropdown!$A$101:$D$357,4,FALSE))*H246</f>
        <v>#N/A</v>
      </c>
      <c r="K246" s="122">
        <f t="shared" si="9"/>
        <v>0</v>
      </c>
      <c r="L246" s="145"/>
      <c r="M246" s="126" t="e">
        <f t="shared" ca="1" si="8"/>
        <v>#N/A</v>
      </c>
      <c r="O246" s="138"/>
      <c r="P246" s="21"/>
    </row>
    <row r="247" spans="1:16" x14ac:dyDescent="0.25">
      <c r="A247" s="21"/>
      <c r="B247" s="21"/>
      <c r="C247" s="144"/>
      <c r="D247" s="144"/>
      <c r="E247" s="120" t="e">
        <f>VLOOKUP(D247,Dropdown!$A$2:$C$27,3,FALSE)</f>
        <v>#N/A</v>
      </c>
      <c r="F247" s="120" t="e">
        <f>VLOOKUP(E247,Dropdown!$C$2:$D$27,2,FALSE)</f>
        <v>#N/A</v>
      </c>
      <c r="G247" s="144"/>
      <c r="H247" s="21"/>
      <c r="I247" s="21"/>
      <c r="J247" s="121" t="e">
        <f ca="1">(VLOOKUP(D247&amp;G247,Dropdown!$A$101:$D$357,4,FALSE))*H247</f>
        <v>#N/A</v>
      </c>
      <c r="K247" s="122">
        <f t="shared" si="9"/>
        <v>0</v>
      </c>
      <c r="L247" s="145"/>
      <c r="M247" s="126" t="e">
        <f t="shared" ca="1" si="8"/>
        <v>#N/A</v>
      </c>
      <c r="O247" s="138"/>
      <c r="P247" s="21"/>
    </row>
    <row r="248" spans="1:16" x14ac:dyDescent="0.25">
      <c r="A248" s="21"/>
      <c r="B248" s="21"/>
      <c r="C248" s="144"/>
      <c r="D248" s="144"/>
      <c r="E248" s="120" t="e">
        <f>VLOOKUP(D248,Dropdown!$A$2:$C$27,3,FALSE)</f>
        <v>#N/A</v>
      </c>
      <c r="F248" s="120" t="e">
        <f>VLOOKUP(E248,Dropdown!$C$2:$D$27,2,FALSE)</f>
        <v>#N/A</v>
      </c>
      <c r="G248" s="144"/>
      <c r="H248" s="21"/>
      <c r="I248" s="21"/>
      <c r="J248" s="121" t="e">
        <f ca="1">(VLOOKUP(D248&amp;G248,Dropdown!$A$101:$D$357,4,FALSE))*H248</f>
        <v>#N/A</v>
      </c>
      <c r="K248" s="122">
        <f t="shared" si="9"/>
        <v>0</v>
      </c>
      <c r="L248" s="145"/>
      <c r="M248" s="126" t="e">
        <f t="shared" ca="1" si="8"/>
        <v>#N/A</v>
      </c>
      <c r="O248" s="138"/>
      <c r="P248" s="21"/>
    </row>
    <row r="249" spans="1:16" x14ac:dyDescent="0.25">
      <c r="A249" s="21"/>
      <c r="B249" s="21"/>
      <c r="C249" s="144"/>
      <c r="D249" s="144"/>
      <c r="E249" s="120" t="e">
        <f>VLOOKUP(D249,Dropdown!$A$2:$C$27,3,FALSE)</f>
        <v>#N/A</v>
      </c>
      <c r="F249" s="120" t="e">
        <f>VLOOKUP(E249,Dropdown!$C$2:$D$27,2,FALSE)</f>
        <v>#N/A</v>
      </c>
      <c r="G249" s="144"/>
      <c r="H249" s="21"/>
      <c r="I249" s="21"/>
      <c r="J249" s="121" t="e">
        <f ca="1">(VLOOKUP(D249&amp;G249,Dropdown!$A$101:$D$357,4,FALSE))*H249</f>
        <v>#N/A</v>
      </c>
      <c r="K249" s="122">
        <f t="shared" si="9"/>
        <v>0</v>
      </c>
      <c r="L249" s="145"/>
      <c r="M249" s="126" t="e">
        <f t="shared" ca="1" si="8"/>
        <v>#N/A</v>
      </c>
      <c r="O249" s="138"/>
      <c r="P249" s="21"/>
    </row>
    <row r="250" spans="1:16" x14ac:dyDescent="0.25">
      <c r="A250" s="21"/>
      <c r="B250" s="21"/>
      <c r="C250" s="144"/>
      <c r="D250" s="144"/>
      <c r="E250" s="120" t="e">
        <f>VLOOKUP(D250,Dropdown!$A$2:$C$27,3,FALSE)</f>
        <v>#N/A</v>
      </c>
      <c r="F250" s="120" t="e">
        <f>VLOOKUP(E250,Dropdown!$C$2:$D$27,2,FALSE)</f>
        <v>#N/A</v>
      </c>
      <c r="G250" s="144"/>
      <c r="H250" s="21"/>
      <c r="I250" s="21"/>
      <c r="J250" s="121" t="e">
        <f ca="1">(VLOOKUP(D250&amp;G250,Dropdown!$A$101:$D$357,4,FALSE))*H250</f>
        <v>#N/A</v>
      </c>
      <c r="K250" s="122">
        <f t="shared" si="9"/>
        <v>0</v>
      </c>
      <c r="L250" s="145"/>
      <c r="M250" s="126" t="e">
        <f t="shared" ca="1" si="8"/>
        <v>#N/A</v>
      </c>
      <c r="O250" s="138"/>
      <c r="P250" s="21"/>
    </row>
    <row r="251" spans="1:16" x14ac:dyDescent="0.25">
      <c r="A251" s="21"/>
      <c r="B251" s="21"/>
      <c r="C251" s="144"/>
      <c r="D251" s="144"/>
      <c r="E251" s="120" t="e">
        <f>VLOOKUP(D251,Dropdown!$A$2:$C$27,3,FALSE)</f>
        <v>#N/A</v>
      </c>
      <c r="F251" s="120" t="e">
        <f>VLOOKUP(E251,Dropdown!$C$2:$D$27,2,FALSE)</f>
        <v>#N/A</v>
      </c>
      <c r="G251" s="144"/>
      <c r="H251" s="21"/>
      <c r="I251" s="21"/>
      <c r="J251" s="121" t="e">
        <f ca="1">(VLOOKUP(D251&amp;G251,Dropdown!$A$101:$D$357,4,FALSE))*H251</f>
        <v>#N/A</v>
      </c>
      <c r="K251" s="122">
        <f t="shared" si="9"/>
        <v>0</v>
      </c>
      <c r="L251" s="145"/>
      <c r="M251" s="126" t="e">
        <f t="shared" ca="1" si="8"/>
        <v>#N/A</v>
      </c>
      <c r="O251" s="138"/>
      <c r="P251" s="21"/>
    </row>
    <row r="252" spans="1:16" x14ac:dyDescent="0.25">
      <c r="A252" s="21"/>
      <c r="B252" s="21"/>
      <c r="C252" s="144"/>
      <c r="D252" s="144"/>
      <c r="E252" s="120" t="e">
        <f>VLOOKUP(D252,Dropdown!$A$2:$C$27,3,FALSE)</f>
        <v>#N/A</v>
      </c>
      <c r="F252" s="120" t="e">
        <f>VLOOKUP(E252,Dropdown!$C$2:$D$27,2,FALSE)</f>
        <v>#N/A</v>
      </c>
      <c r="G252" s="144"/>
      <c r="H252" s="21"/>
      <c r="I252" s="21"/>
      <c r="J252" s="121" t="e">
        <f ca="1">(VLOOKUP(D252&amp;G252,Dropdown!$A$101:$D$357,4,FALSE))*H252</f>
        <v>#N/A</v>
      </c>
      <c r="K252" s="122">
        <f t="shared" si="9"/>
        <v>0</v>
      </c>
      <c r="L252" s="145"/>
      <c r="M252" s="126" t="e">
        <f t="shared" ca="1" si="8"/>
        <v>#N/A</v>
      </c>
      <c r="O252" s="138"/>
      <c r="P252" s="21"/>
    </row>
    <row r="253" spans="1:16" x14ac:dyDescent="0.25">
      <c r="A253" s="21"/>
      <c r="B253" s="21"/>
      <c r="C253" s="144"/>
      <c r="D253" s="144"/>
      <c r="E253" s="120" t="e">
        <f>VLOOKUP(D253,Dropdown!$A$2:$C$27,3,FALSE)</f>
        <v>#N/A</v>
      </c>
      <c r="F253" s="120" t="e">
        <f>VLOOKUP(E253,Dropdown!$C$2:$D$27,2,FALSE)</f>
        <v>#N/A</v>
      </c>
      <c r="G253" s="144"/>
      <c r="H253" s="21"/>
      <c r="I253" s="21"/>
      <c r="J253" s="121" t="e">
        <f ca="1">(VLOOKUP(D253&amp;G253,Dropdown!$A$101:$D$357,4,FALSE))*H253</f>
        <v>#N/A</v>
      </c>
      <c r="K253" s="122">
        <f t="shared" si="9"/>
        <v>0</v>
      </c>
      <c r="L253" s="145"/>
      <c r="M253" s="126" t="e">
        <f t="shared" ca="1" si="8"/>
        <v>#N/A</v>
      </c>
      <c r="O253" s="138"/>
      <c r="P253" s="21"/>
    </row>
    <row r="254" spans="1:16" x14ac:dyDescent="0.25">
      <c r="A254" s="21"/>
      <c r="B254" s="21"/>
      <c r="C254" s="144"/>
      <c r="D254" s="144"/>
      <c r="E254" s="120" t="e">
        <f>VLOOKUP(D254,Dropdown!$A$2:$C$27,3,FALSE)</f>
        <v>#N/A</v>
      </c>
      <c r="F254" s="120" t="e">
        <f>VLOOKUP(E254,Dropdown!$C$2:$D$27,2,FALSE)</f>
        <v>#N/A</v>
      </c>
      <c r="G254" s="144"/>
      <c r="H254" s="21"/>
      <c r="I254" s="21"/>
      <c r="J254" s="121" t="e">
        <f ca="1">(VLOOKUP(D254&amp;G254,Dropdown!$A$101:$D$357,4,FALSE))*H254</f>
        <v>#N/A</v>
      </c>
      <c r="K254" s="122">
        <f t="shared" si="9"/>
        <v>0</v>
      </c>
      <c r="L254" s="145"/>
      <c r="M254" s="126" t="e">
        <f t="shared" ca="1" si="8"/>
        <v>#N/A</v>
      </c>
      <c r="O254" s="138"/>
      <c r="P254" s="21"/>
    </row>
    <row r="255" spans="1:16" x14ac:dyDescent="0.25">
      <c r="A255" s="21"/>
      <c r="B255" s="21"/>
      <c r="C255" s="144"/>
      <c r="D255" s="144"/>
      <c r="E255" s="120" t="e">
        <f>VLOOKUP(D255,Dropdown!$A$2:$C$27,3,FALSE)</f>
        <v>#N/A</v>
      </c>
      <c r="F255" s="120" t="e">
        <f>VLOOKUP(E255,Dropdown!$C$2:$D$27,2,FALSE)</f>
        <v>#N/A</v>
      </c>
      <c r="G255" s="144"/>
      <c r="H255" s="21"/>
      <c r="I255" s="21"/>
      <c r="J255" s="121" t="e">
        <f ca="1">(VLOOKUP(D255&amp;G255,Dropdown!$A$101:$D$357,4,FALSE))*H255</f>
        <v>#N/A</v>
      </c>
      <c r="K255" s="122">
        <f t="shared" si="9"/>
        <v>0</v>
      </c>
      <c r="L255" s="145"/>
      <c r="M255" s="126" t="e">
        <f t="shared" ca="1" si="8"/>
        <v>#N/A</v>
      </c>
      <c r="O255" s="138"/>
      <c r="P255" s="21"/>
    </row>
    <row r="256" spans="1:16" x14ac:dyDescent="0.25">
      <c r="A256" s="21"/>
      <c r="B256" s="21"/>
      <c r="C256" s="144"/>
      <c r="D256" s="144"/>
      <c r="E256" s="120" t="e">
        <f>VLOOKUP(D256,Dropdown!$A$2:$C$27,3,FALSE)</f>
        <v>#N/A</v>
      </c>
      <c r="F256" s="120" t="e">
        <f>VLOOKUP(E256,Dropdown!$C$2:$D$27,2,FALSE)</f>
        <v>#N/A</v>
      </c>
      <c r="G256" s="144"/>
      <c r="H256" s="21"/>
      <c r="I256" s="21"/>
      <c r="J256" s="121" t="e">
        <f ca="1">(VLOOKUP(D256&amp;G256,Dropdown!$A$101:$D$357,4,FALSE))*H256</f>
        <v>#N/A</v>
      </c>
      <c r="K256" s="122">
        <f t="shared" si="9"/>
        <v>0</v>
      </c>
      <c r="L256" s="145"/>
      <c r="M256" s="126" t="e">
        <f t="shared" ca="1" si="8"/>
        <v>#N/A</v>
      </c>
      <c r="O256" s="138"/>
      <c r="P256" s="21"/>
    </row>
    <row r="257" spans="1:16" x14ac:dyDescent="0.25">
      <c r="A257" s="21"/>
      <c r="B257" s="21"/>
      <c r="C257" s="144"/>
      <c r="D257" s="144"/>
      <c r="E257" s="120" t="e">
        <f>VLOOKUP(D257,Dropdown!$A$2:$C$27,3,FALSE)</f>
        <v>#N/A</v>
      </c>
      <c r="F257" s="120" t="e">
        <f>VLOOKUP(E257,Dropdown!$C$2:$D$27,2,FALSE)</f>
        <v>#N/A</v>
      </c>
      <c r="G257" s="144"/>
      <c r="H257" s="21"/>
      <c r="I257" s="21"/>
      <c r="J257" s="121" t="e">
        <f ca="1">(VLOOKUP(D257&amp;G257,Dropdown!$A$101:$D$357,4,FALSE))*H257</f>
        <v>#N/A</v>
      </c>
      <c r="K257" s="122">
        <f t="shared" si="9"/>
        <v>0</v>
      </c>
      <c r="L257" s="145"/>
      <c r="M257" s="126" t="e">
        <f t="shared" ca="1" si="8"/>
        <v>#N/A</v>
      </c>
      <c r="O257" s="138"/>
      <c r="P257" s="21"/>
    </row>
    <row r="258" spans="1:16" x14ac:dyDescent="0.25">
      <c r="A258" s="21"/>
      <c r="B258" s="21"/>
      <c r="C258" s="144"/>
      <c r="D258" s="144"/>
      <c r="E258" s="120" t="e">
        <f>VLOOKUP(D258,Dropdown!$A$2:$C$27,3,FALSE)</f>
        <v>#N/A</v>
      </c>
      <c r="F258" s="120" t="e">
        <f>VLOOKUP(E258,Dropdown!$C$2:$D$27,2,FALSE)</f>
        <v>#N/A</v>
      </c>
      <c r="G258" s="144"/>
      <c r="H258" s="21"/>
      <c r="I258" s="21"/>
      <c r="J258" s="121" t="e">
        <f ca="1">(VLOOKUP(D258&amp;G258,Dropdown!$A$101:$D$357,4,FALSE))*H258</f>
        <v>#N/A</v>
      </c>
      <c r="K258" s="122">
        <f t="shared" si="9"/>
        <v>0</v>
      </c>
      <c r="L258" s="145"/>
      <c r="M258" s="126" t="e">
        <f t="shared" ca="1" si="8"/>
        <v>#N/A</v>
      </c>
      <c r="O258" s="138"/>
      <c r="P258" s="21"/>
    </row>
    <row r="259" spans="1:16" x14ac:dyDescent="0.25">
      <c r="A259" s="21"/>
      <c r="B259" s="21"/>
      <c r="C259" s="144"/>
      <c r="D259" s="144"/>
      <c r="E259" s="120" t="e">
        <f>VLOOKUP(D259,Dropdown!$A$2:$C$27,3,FALSE)</f>
        <v>#N/A</v>
      </c>
      <c r="F259" s="120" t="e">
        <f>VLOOKUP(E259,Dropdown!$C$2:$D$27,2,FALSE)</f>
        <v>#N/A</v>
      </c>
      <c r="G259" s="144"/>
      <c r="H259" s="21"/>
      <c r="I259" s="21"/>
      <c r="J259" s="121" t="e">
        <f ca="1">(VLOOKUP(D259&amp;G259,Dropdown!$A$101:$D$357,4,FALSE))*H259</f>
        <v>#N/A</v>
      </c>
      <c r="K259" s="122">
        <f t="shared" si="9"/>
        <v>0</v>
      </c>
      <c r="L259" s="145"/>
      <c r="M259" s="126" t="e">
        <f t="shared" ca="1" si="8"/>
        <v>#N/A</v>
      </c>
      <c r="O259" s="138"/>
      <c r="P259" s="21"/>
    </row>
    <row r="260" spans="1:16" x14ac:dyDescent="0.25">
      <c r="A260" s="21"/>
      <c r="B260" s="21"/>
      <c r="C260" s="144"/>
      <c r="D260" s="144"/>
      <c r="E260" s="120" t="e">
        <f>VLOOKUP(D260,Dropdown!$A$2:$C$27,3,FALSE)</f>
        <v>#N/A</v>
      </c>
      <c r="F260" s="120" t="e">
        <f>VLOOKUP(E260,Dropdown!$C$2:$D$27,2,FALSE)</f>
        <v>#N/A</v>
      </c>
      <c r="G260" s="144"/>
      <c r="H260" s="21"/>
      <c r="I260" s="21"/>
      <c r="J260" s="121" t="e">
        <f ca="1">(VLOOKUP(D260&amp;G260,Dropdown!$A$101:$D$357,4,FALSE))*H260</f>
        <v>#N/A</v>
      </c>
      <c r="K260" s="122">
        <f t="shared" si="9"/>
        <v>0</v>
      </c>
      <c r="L260" s="145"/>
      <c r="M260" s="126" t="e">
        <f t="shared" ref="M260:M270" ca="1" si="10">SUM(J260:K260)</f>
        <v>#N/A</v>
      </c>
      <c r="O260" s="138"/>
      <c r="P260" s="21"/>
    </row>
    <row r="261" spans="1:16" x14ac:dyDescent="0.25">
      <c r="A261" s="21"/>
      <c r="B261" s="21"/>
      <c r="C261" s="144"/>
      <c r="D261" s="144"/>
      <c r="E261" s="120" t="e">
        <f>VLOOKUP(D261,Dropdown!$A$2:$C$27,3,FALSE)</f>
        <v>#N/A</v>
      </c>
      <c r="F261" s="120" t="e">
        <f>VLOOKUP(E261,Dropdown!$C$2:$D$27,2,FALSE)</f>
        <v>#N/A</v>
      </c>
      <c r="G261" s="144"/>
      <c r="H261" s="21"/>
      <c r="I261" s="21"/>
      <c r="J261" s="121" t="e">
        <f ca="1">(VLOOKUP(D261&amp;G261,Dropdown!$A$101:$D$357,4,FALSE))*H261</f>
        <v>#N/A</v>
      </c>
      <c r="K261" s="122">
        <f t="shared" si="9"/>
        <v>0</v>
      </c>
      <c r="L261" s="145"/>
      <c r="M261" s="126" t="e">
        <f t="shared" ca="1" si="10"/>
        <v>#N/A</v>
      </c>
      <c r="O261" s="138"/>
      <c r="P261" s="21"/>
    </row>
    <row r="262" spans="1:16" x14ac:dyDescent="0.25">
      <c r="A262" s="21"/>
      <c r="B262" s="21"/>
      <c r="C262" s="144"/>
      <c r="D262" s="144"/>
      <c r="E262" s="120" t="e">
        <f>VLOOKUP(D262,Dropdown!$A$2:$C$27,3,FALSE)</f>
        <v>#N/A</v>
      </c>
      <c r="F262" s="120" t="e">
        <f>VLOOKUP(E262,Dropdown!$C$2:$D$27,2,FALSE)</f>
        <v>#N/A</v>
      </c>
      <c r="G262" s="144"/>
      <c r="H262" s="21"/>
      <c r="I262" s="21"/>
      <c r="J262" s="121" t="e">
        <f ca="1">(VLOOKUP(D262&amp;G262,Dropdown!$A$101:$D$357,4,FALSE))*H262</f>
        <v>#N/A</v>
      </c>
      <c r="K262" s="122">
        <f t="shared" si="9"/>
        <v>0</v>
      </c>
      <c r="L262" s="145"/>
      <c r="M262" s="126" t="e">
        <f t="shared" ca="1" si="10"/>
        <v>#N/A</v>
      </c>
      <c r="O262" s="138"/>
      <c r="P262" s="21"/>
    </row>
    <row r="263" spans="1:16" x14ac:dyDescent="0.25">
      <c r="A263" s="21"/>
      <c r="B263" s="21"/>
      <c r="C263" s="144"/>
      <c r="D263" s="144"/>
      <c r="E263" s="120" t="e">
        <f>VLOOKUP(D263,Dropdown!$A$2:$C$27,3,FALSE)</f>
        <v>#N/A</v>
      </c>
      <c r="F263" s="120" t="e">
        <f>VLOOKUP(E263,Dropdown!$C$2:$D$27,2,FALSE)</f>
        <v>#N/A</v>
      </c>
      <c r="G263" s="144"/>
      <c r="H263" s="21"/>
      <c r="I263" s="21"/>
      <c r="J263" s="121" t="e">
        <f ca="1">(VLOOKUP(D263&amp;G263,Dropdown!$A$101:$D$357,4,FALSE))*H263</f>
        <v>#N/A</v>
      </c>
      <c r="K263" s="122">
        <f t="shared" si="9"/>
        <v>0</v>
      </c>
      <c r="L263" s="145"/>
      <c r="M263" s="126" t="e">
        <f t="shared" ca="1" si="10"/>
        <v>#N/A</v>
      </c>
      <c r="O263" s="138"/>
      <c r="P263" s="21"/>
    </row>
    <row r="264" spans="1:16" x14ac:dyDescent="0.25">
      <c r="A264" s="21"/>
      <c r="B264" s="21"/>
      <c r="C264" s="144"/>
      <c r="D264" s="144"/>
      <c r="E264" s="120" t="e">
        <f>VLOOKUP(D264,Dropdown!$A$2:$C$27,3,FALSE)</f>
        <v>#N/A</v>
      </c>
      <c r="F264" s="120" t="e">
        <f>VLOOKUP(E264,Dropdown!$C$2:$D$27,2,FALSE)</f>
        <v>#N/A</v>
      </c>
      <c r="G264" s="144"/>
      <c r="H264" s="21"/>
      <c r="I264" s="21"/>
      <c r="J264" s="121" t="e">
        <f ca="1">(VLOOKUP(D264&amp;G264,Dropdown!$A$101:$D$357,4,FALSE))*H264</f>
        <v>#N/A</v>
      </c>
      <c r="K264" s="122">
        <f t="shared" si="9"/>
        <v>0</v>
      </c>
      <c r="L264" s="145"/>
      <c r="M264" s="126" t="e">
        <f t="shared" ca="1" si="10"/>
        <v>#N/A</v>
      </c>
      <c r="O264" s="138"/>
      <c r="P264" s="21"/>
    </row>
    <row r="265" spans="1:16" x14ac:dyDescent="0.25">
      <c r="A265" s="21"/>
      <c r="B265" s="21"/>
      <c r="C265" s="144"/>
      <c r="D265" s="144"/>
      <c r="E265" s="120" t="e">
        <f>VLOOKUP(D265,Dropdown!$A$2:$C$27,3,FALSE)</f>
        <v>#N/A</v>
      </c>
      <c r="F265" s="120" t="e">
        <f>VLOOKUP(E265,Dropdown!$C$2:$D$27,2,FALSE)</f>
        <v>#N/A</v>
      </c>
      <c r="G265" s="144"/>
      <c r="H265" s="21"/>
      <c r="I265" s="21"/>
      <c r="J265" s="121" t="e">
        <f ca="1">(VLOOKUP(D265&amp;G265,Dropdown!$A$101:$D$357,4,FALSE))*H265</f>
        <v>#N/A</v>
      </c>
      <c r="K265" s="122">
        <f t="shared" si="9"/>
        <v>0</v>
      </c>
      <c r="L265" s="145"/>
      <c r="M265" s="126" t="e">
        <f t="shared" ca="1" si="10"/>
        <v>#N/A</v>
      </c>
      <c r="O265" s="138"/>
      <c r="P265" s="21"/>
    </row>
    <row r="266" spans="1:16" x14ac:dyDescent="0.25">
      <c r="A266" s="21"/>
      <c r="B266" s="21"/>
      <c r="C266" s="144"/>
      <c r="D266" s="144"/>
      <c r="E266" s="120" t="e">
        <f>VLOOKUP(D266,Dropdown!$A$2:$C$27,3,FALSE)</f>
        <v>#N/A</v>
      </c>
      <c r="F266" s="120" t="e">
        <f>VLOOKUP(E266,Dropdown!$C$2:$D$27,2,FALSE)</f>
        <v>#N/A</v>
      </c>
      <c r="G266" s="144"/>
      <c r="H266" s="21"/>
      <c r="I266" s="21"/>
      <c r="J266" s="121" t="e">
        <f ca="1">(VLOOKUP(D266&amp;G266,Dropdown!$A$101:$D$357,4,FALSE))*H266</f>
        <v>#N/A</v>
      </c>
      <c r="K266" s="122">
        <f t="shared" si="9"/>
        <v>0</v>
      </c>
      <c r="L266" s="145"/>
      <c r="M266" s="126" t="e">
        <f t="shared" ca="1" si="10"/>
        <v>#N/A</v>
      </c>
      <c r="O266" s="138"/>
      <c r="P266" s="21"/>
    </row>
    <row r="267" spans="1:16" x14ac:dyDescent="0.25">
      <c r="A267" s="21"/>
      <c r="B267" s="21"/>
      <c r="C267" s="144"/>
      <c r="D267" s="144"/>
      <c r="E267" s="120" t="e">
        <f>VLOOKUP(D267,Dropdown!$A$2:$C$27,3,FALSE)</f>
        <v>#N/A</v>
      </c>
      <c r="F267" s="120" t="e">
        <f>VLOOKUP(E267,Dropdown!$C$2:$D$27,2,FALSE)</f>
        <v>#N/A</v>
      </c>
      <c r="G267" s="144"/>
      <c r="H267" s="21"/>
      <c r="I267" s="21"/>
      <c r="J267" s="121" t="e">
        <f ca="1">(VLOOKUP(D267&amp;G267,Dropdown!$A$101:$D$357,4,FALSE))*H267</f>
        <v>#N/A</v>
      </c>
      <c r="K267" s="122">
        <f t="shared" si="9"/>
        <v>0</v>
      </c>
      <c r="L267" s="145"/>
      <c r="M267" s="126" t="e">
        <f t="shared" ca="1" si="10"/>
        <v>#N/A</v>
      </c>
      <c r="O267" s="138"/>
      <c r="P267" s="21"/>
    </row>
    <row r="268" spans="1:16" x14ac:dyDescent="0.25">
      <c r="A268" s="21"/>
      <c r="B268" s="21"/>
      <c r="C268" s="144"/>
      <c r="D268" s="144"/>
      <c r="E268" s="120" t="e">
        <f>VLOOKUP(D268,Dropdown!$A$2:$C$27,3,FALSE)</f>
        <v>#N/A</v>
      </c>
      <c r="F268" s="120" t="e">
        <f>VLOOKUP(E268,Dropdown!$C$2:$D$27,2,FALSE)</f>
        <v>#N/A</v>
      </c>
      <c r="G268" s="144"/>
      <c r="H268" s="21"/>
      <c r="I268" s="21"/>
      <c r="J268" s="121" t="e">
        <f ca="1">(VLOOKUP(D268&amp;G268,Dropdown!$A$101:$D$357,4,FALSE))*H268</f>
        <v>#N/A</v>
      </c>
      <c r="K268" s="122">
        <f t="shared" si="9"/>
        <v>0</v>
      </c>
      <c r="L268" s="145"/>
      <c r="M268" s="126" t="e">
        <f t="shared" ca="1" si="10"/>
        <v>#N/A</v>
      </c>
      <c r="O268" s="138"/>
      <c r="P268" s="21"/>
    </row>
    <row r="269" spans="1:16" x14ac:dyDescent="0.25">
      <c r="A269" s="21"/>
      <c r="B269" s="21"/>
      <c r="C269" s="144"/>
      <c r="D269" s="144"/>
      <c r="E269" s="120" t="e">
        <f>VLOOKUP(D269,Dropdown!$A$2:$C$27,3,FALSE)</f>
        <v>#N/A</v>
      </c>
      <c r="F269" s="120" t="e">
        <f>VLOOKUP(E269,Dropdown!$C$2:$D$27,2,FALSE)</f>
        <v>#N/A</v>
      </c>
      <c r="G269" s="144"/>
      <c r="H269" s="21"/>
      <c r="I269" s="21"/>
      <c r="J269" s="121" t="e">
        <f ca="1">(VLOOKUP(D269&amp;G269,Dropdown!$A$101:$D$357,4,FALSE))*H269</f>
        <v>#N/A</v>
      </c>
      <c r="K269" s="122">
        <f t="shared" si="9"/>
        <v>0</v>
      </c>
      <c r="L269" s="145"/>
      <c r="M269" s="126" t="e">
        <f t="shared" ca="1" si="10"/>
        <v>#N/A</v>
      </c>
      <c r="O269" s="138"/>
      <c r="P269" s="21"/>
    </row>
    <row r="270" spans="1:16" x14ac:dyDescent="0.25">
      <c r="A270" s="21"/>
      <c r="B270" s="21"/>
      <c r="C270" s="144"/>
      <c r="D270" s="144"/>
      <c r="E270" s="120" t="e">
        <f>VLOOKUP(D270,Dropdown!$A$2:$C$27,3,FALSE)</f>
        <v>#N/A</v>
      </c>
      <c r="F270" s="120" t="e">
        <f>VLOOKUP(E270,Dropdown!$C$2:$D$27,2,FALSE)</f>
        <v>#N/A</v>
      </c>
      <c r="G270" s="144"/>
      <c r="H270" s="21"/>
      <c r="I270" s="21"/>
      <c r="J270" s="121" t="e">
        <f ca="1">(VLOOKUP(D270&amp;G270,Dropdown!$A$101:$D$357,4,FALSE))*H270</f>
        <v>#N/A</v>
      </c>
      <c r="K270" s="122">
        <f t="shared" si="9"/>
        <v>0</v>
      </c>
      <c r="L270" s="145"/>
      <c r="M270" s="126" t="e">
        <f t="shared" ca="1" si="10"/>
        <v>#N/A</v>
      </c>
      <c r="O270" s="138"/>
      <c r="P270" s="21"/>
    </row>
  </sheetData>
  <autoFilter ref="A1:Q271" xr:uid="{4F6AF40F-3A34-4BB3-B432-914D6FC06B02}">
    <sortState xmlns:xlrd2="http://schemas.microsoft.com/office/spreadsheetml/2017/richdata2" ref="A2:P270">
      <sortCondition descending="1" ref="A1:A271"/>
    </sortState>
  </autoFilter>
  <phoneticPr fontId="2" type="noConversion"/>
  <conditionalFormatting sqref="E1:F1048576">
    <cfRule type="containsErrors" dxfId="5" priority="1">
      <formula>ISERROR(E1)</formula>
    </cfRule>
  </conditionalFormatting>
  <conditionalFormatting sqref="J2:M270">
    <cfRule type="cellIs" dxfId="4" priority="4" operator="equal">
      <formula>0</formula>
    </cfRule>
    <cfRule type="containsErrors" dxfId="3" priority="7">
      <formula>ISERROR(J2)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7A1C442-4C1E-4574-81C1-4C6037813179}">
          <x14:formula1>
            <xm:f>Dropdown!$F$66:$F$96</xm:f>
          </x14:formula1>
          <xm:sqref>G2:G270</xm:sqref>
        </x14:dataValidation>
        <x14:dataValidation type="list" allowBlank="1" showInputMessage="1" showErrorMessage="1" xr:uid="{D5A45000-4B0C-4D99-A6F4-0997A049431C}">
          <x14:formula1>
            <xm:f>Dropdown!$C$66:$C$68</xm:f>
          </x14:formula1>
          <xm:sqref>L2:L270</xm:sqref>
        </x14:dataValidation>
        <x14:dataValidation type="list" allowBlank="1" showInputMessage="1" showErrorMessage="1" xr:uid="{DE980584-F4A8-4F48-A9BF-9457C0A4ABAE}">
          <x14:formula1>
            <xm:f>Dropdown!$A$66:$A$79</xm:f>
          </x14:formula1>
          <xm:sqref>C2:C270</xm:sqref>
        </x14:dataValidation>
        <x14:dataValidation type="list" allowBlank="1" showInputMessage="1" showErrorMessage="1" xr:uid="{858DC387-1B86-43FF-AE51-10A102C711B7}">
          <x14:formula1>
            <xm:f>Dropdown!$A$2:$A$19</xm:f>
          </x14:formula1>
          <xm:sqref>D2:D199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52556-98A0-4A29-8260-56E1833BA5DF}">
  <dimension ref="A1:P357"/>
  <sheetViews>
    <sheetView topLeftCell="A87" workbookViewId="0">
      <selection activeCell="F103" sqref="F103"/>
    </sheetView>
  </sheetViews>
  <sheetFormatPr defaultRowHeight="15" x14ac:dyDescent="0.25"/>
  <cols>
    <col min="1" max="1" width="37.5703125" bestFit="1" customWidth="1"/>
    <col min="2" max="2" width="16.85546875" customWidth="1"/>
    <col min="3" max="3" width="10.5703125" customWidth="1"/>
    <col min="4" max="4" width="12.42578125" customWidth="1"/>
    <col min="5" max="5" width="19.140625" bestFit="1" customWidth="1"/>
    <col min="6" max="6" width="15.5703125" customWidth="1"/>
    <col min="7" max="7" width="17.42578125" bestFit="1" customWidth="1"/>
    <col min="8" max="8" width="22.140625" customWidth="1"/>
    <col min="9" max="9" width="21.42578125" customWidth="1"/>
    <col min="10" max="10" width="4.42578125" customWidth="1"/>
    <col min="11" max="11" width="16" customWidth="1"/>
    <col min="12" max="12" width="16.42578125" customWidth="1"/>
    <col min="13" max="13" width="16.85546875" customWidth="1"/>
    <col min="14" max="14" width="17.42578125" bestFit="1" customWidth="1"/>
    <col min="15" max="15" width="15.140625" bestFit="1" customWidth="1"/>
    <col min="16" max="16" width="8.5703125" bestFit="1" customWidth="1"/>
    <col min="17" max="17" width="9" bestFit="1" customWidth="1"/>
    <col min="18" max="18" width="9" customWidth="1"/>
    <col min="19" max="19" width="26.5703125" bestFit="1" customWidth="1"/>
    <col min="20" max="20" width="20.140625" bestFit="1" customWidth="1"/>
  </cols>
  <sheetData>
    <row r="1" spans="1:16" x14ac:dyDescent="0.25">
      <c r="A1" s="99" t="s">
        <v>96</v>
      </c>
      <c r="B1" s="99" t="s">
        <v>47</v>
      </c>
      <c r="C1" s="99" t="s">
        <v>97</v>
      </c>
      <c r="D1" s="99" t="s">
        <v>73</v>
      </c>
      <c r="E1" s="1"/>
      <c r="F1" s="105" t="s">
        <v>98</v>
      </c>
      <c r="G1" s="105" t="s">
        <v>99</v>
      </c>
      <c r="H1" s="105" t="s">
        <v>100</v>
      </c>
      <c r="I1" s="105" t="s">
        <v>101</v>
      </c>
      <c r="J1" s="1"/>
      <c r="K1" s="106" t="s">
        <v>102</v>
      </c>
      <c r="L1" s="106" t="s">
        <v>103</v>
      </c>
      <c r="M1" s="106" t="s">
        <v>104</v>
      </c>
      <c r="N1" s="106" t="s">
        <v>105</v>
      </c>
      <c r="O1" s="106" t="s">
        <v>106</v>
      </c>
      <c r="P1" s="106" t="s">
        <v>107</v>
      </c>
    </row>
    <row r="2" spans="1:16" x14ac:dyDescent="0.25">
      <c r="A2" s="101" t="s">
        <v>60</v>
      </c>
      <c r="B2" s="101" t="s">
        <v>61</v>
      </c>
      <c r="C2" s="102">
        <v>9321</v>
      </c>
      <c r="D2" s="102">
        <v>101</v>
      </c>
      <c r="F2" t="s">
        <v>279</v>
      </c>
      <c r="G2" s="104">
        <f>Flyer!$D$18</f>
        <v>29</v>
      </c>
      <c r="H2" s="104" t="s">
        <v>280</v>
      </c>
      <c r="I2" s="104" t="s">
        <v>280</v>
      </c>
      <c r="J2" s="38"/>
      <c r="K2" s="38" t="s">
        <v>279</v>
      </c>
      <c r="L2" s="104">
        <f>Flyer!$J$18</f>
        <v>20</v>
      </c>
      <c r="M2" s="21" t="s">
        <v>108</v>
      </c>
      <c r="N2" s="104">
        <f>Flyer!$M$18</f>
        <v>26</v>
      </c>
      <c r="O2" s="21" t="s">
        <v>109</v>
      </c>
      <c r="P2" s="104">
        <f>Flyer!$G$39</f>
        <v>34</v>
      </c>
    </row>
    <row r="3" spans="1:16" x14ac:dyDescent="0.25">
      <c r="A3" s="101" t="s">
        <v>63</v>
      </c>
      <c r="B3" s="101" t="s">
        <v>61</v>
      </c>
      <c r="C3" s="102">
        <v>6821</v>
      </c>
      <c r="D3" s="102">
        <v>101</v>
      </c>
      <c r="F3" s="21" t="s">
        <v>108</v>
      </c>
      <c r="G3" s="104">
        <f>Flyer!$D$18</f>
        <v>29</v>
      </c>
      <c r="H3" s="104">
        <f>Flyer!$G$18</f>
        <v>47</v>
      </c>
      <c r="I3" s="104">
        <f>Flyer!$M$38</f>
        <v>47</v>
      </c>
      <c r="J3" s="38"/>
      <c r="K3" s="21" t="s">
        <v>108</v>
      </c>
      <c r="L3" s="104">
        <f>Flyer!$J$18</f>
        <v>20</v>
      </c>
      <c r="M3" s="21" t="s">
        <v>110</v>
      </c>
      <c r="N3" s="104">
        <f>Flyer!$M$18</f>
        <v>26</v>
      </c>
      <c r="O3" s="21" t="s">
        <v>111</v>
      </c>
      <c r="P3" s="104">
        <f>Flyer!$G$39</f>
        <v>34</v>
      </c>
    </row>
    <row r="4" spans="1:16" x14ac:dyDescent="0.25">
      <c r="A4" s="101" t="s">
        <v>112</v>
      </c>
      <c r="B4" s="101" t="s">
        <v>61</v>
      </c>
      <c r="C4" s="102">
        <v>9821</v>
      </c>
      <c r="D4" s="102">
        <v>502</v>
      </c>
      <c r="F4" s="21" t="s">
        <v>110</v>
      </c>
      <c r="G4" s="104">
        <f>Flyer!$D$18</f>
        <v>29</v>
      </c>
      <c r="H4" s="104">
        <f>Flyer!$G$18</f>
        <v>47</v>
      </c>
      <c r="I4" s="104">
        <f>Flyer!$M$38</f>
        <v>47</v>
      </c>
      <c r="J4" s="38"/>
      <c r="K4" s="21" t="s">
        <v>110</v>
      </c>
      <c r="L4" s="104">
        <f>Flyer!$J$18</f>
        <v>20</v>
      </c>
      <c r="M4" s="21" t="s">
        <v>113</v>
      </c>
      <c r="N4" s="104">
        <f>Flyer!$M$18</f>
        <v>26</v>
      </c>
      <c r="O4" s="21" t="s">
        <v>114</v>
      </c>
      <c r="P4" s="104">
        <f>Flyer!$G$39</f>
        <v>34</v>
      </c>
    </row>
    <row r="5" spans="1:16" x14ac:dyDescent="0.25">
      <c r="A5" s="101" t="s">
        <v>64</v>
      </c>
      <c r="B5" s="101" t="s">
        <v>61</v>
      </c>
      <c r="C5" s="102">
        <v>4221</v>
      </c>
      <c r="D5" s="102">
        <v>101</v>
      </c>
      <c r="F5" s="21" t="s">
        <v>113</v>
      </c>
      <c r="G5" s="104">
        <f>Flyer!$D$18</f>
        <v>29</v>
      </c>
      <c r="H5" s="104">
        <f>Flyer!$G$18</f>
        <v>47</v>
      </c>
      <c r="I5" s="104">
        <f>Flyer!$M$38</f>
        <v>47</v>
      </c>
      <c r="J5" s="38"/>
      <c r="K5" s="21" t="s">
        <v>113</v>
      </c>
      <c r="L5" s="104">
        <f>Flyer!$J$18</f>
        <v>20</v>
      </c>
      <c r="M5" s="21" t="s">
        <v>71</v>
      </c>
      <c r="N5" s="104">
        <f>Flyer!$M$18</f>
        <v>26</v>
      </c>
      <c r="O5" s="21" t="s">
        <v>115</v>
      </c>
      <c r="P5" s="104">
        <f>Flyer!$G$39</f>
        <v>34</v>
      </c>
    </row>
    <row r="6" spans="1:16" x14ac:dyDescent="0.25">
      <c r="A6" s="101" t="s">
        <v>65</v>
      </c>
      <c r="B6" s="101" t="s">
        <v>61</v>
      </c>
      <c r="C6" s="102">
        <v>6121</v>
      </c>
      <c r="D6" s="102">
        <v>502</v>
      </c>
      <c r="F6" s="21" t="s">
        <v>71</v>
      </c>
      <c r="G6" s="104">
        <f>Flyer!$D$18</f>
        <v>29</v>
      </c>
      <c r="H6" s="104">
        <f>Flyer!$G$18</f>
        <v>47</v>
      </c>
      <c r="I6" s="104">
        <f>Flyer!$M$38</f>
        <v>47</v>
      </c>
      <c r="J6" s="38"/>
      <c r="K6" s="21" t="s">
        <v>71</v>
      </c>
      <c r="L6" s="104">
        <f>Flyer!$J$18</f>
        <v>20</v>
      </c>
      <c r="M6" s="21" t="s">
        <v>109</v>
      </c>
      <c r="N6" s="104">
        <f>Flyer!$M$19</f>
        <v>29</v>
      </c>
      <c r="O6" s="21" t="s">
        <v>116</v>
      </c>
      <c r="P6" s="104">
        <f>Flyer!$G$39</f>
        <v>34</v>
      </c>
    </row>
    <row r="7" spans="1:16" x14ac:dyDescent="0.25">
      <c r="A7" s="101" t="s">
        <v>66</v>
      </c>
      <c r="B7" s="101" t="s">
        <v>61</v>
      </c>
      <c r="C7" s="102">
        <v>6321</v>
      </c>
      <c r="D7" s="102">
        <v>502</v>
      </c>
      <c r="F7" s="21" t="s">
        <v>109</v>
      </c>
      <c r="G7" s="104">
        <f>Flyer!$D$19</f>
        <v>32</v>
      </c>
      <c r="H7" s="104">
        <f>Flyer!$G$19</f>
        <v>53</v>
      </c>
      <c r="I7" s="104">
        <f>Flyer!$M$39</f>
        <v>53</v>
      </c>
      <c r="J7" s="38"/>
      <c r="K7" s="21" t="s">
        <v>109</v>
      </c>
      <c r="L7" s="104">
        <f>Flyer!$J$19</f>
        <v>23</v>
      </c>
      <c r="M7" s="21" t="s">
        <v>111</v>
      </c>
      <c r="N7" s="104">
        <f>Flyer!$M$19</f>
        <v>29</v>
      </c>
      <c r="O7" s="21" t="s">
        <v>117</v>
      </c>
      <c r="P7" s="104">
        <f>Flyer!$G$39</f>
        <v>34</v>
      </c>
    </row>
    <row r="8" spans="1:16" x14ac:dyDescent="0.25">
      <c r="A8" s="101" t="s">
        <v>67</v>
      </c>
      <c r="B8" s="101" t="s">
        <v>61</v>
      </c>
      <c r="C8" s="102">
        <v>9221</v>
      </c>
      <c r="D8" s="102">
        <v>812</v>
      </c>
      <c r="F8" s="21" t="s">
        <v>111</v>
      </c>
      <c r="G8" s="104">
        <f>Flyer!$D$19</f>
        <v>32</v>
      </c>
      <c r="H8" s="104">
        <f>Flyer!$G$19</f>
        <v>53</v>
      </c>
      <c r="I8" s="104">
        <f>Flyer!$M$39</f>
        <v>53</v>
      </c>
      <c r="J8" s="38"/>
      <c r="K8" s="21" t="s">
        <v>111</v>
      </c>
      <c r="L8" s="104">
        <f>Flyer!$J$19</f>
        <v>23</v>
      </c>
      <c r="M8" s="21" t="s">
        <v>114</v>
      </c>
      <c r="N8" s="104">
        <f>Flyer!$M$19</f>
        <v>29</v>
      </c>
      <c r="O8" s="21" t="s">
        <v>118</v>
      </c>
      <c r="P8" s="104">
        <f>Flyer!$G$39</f>
        <v>34</v>
      </c>
    </row>
    <row r="9" spans="1:16" x14ac:dyDescent="0.25">
      <c r="A9" s="101" t="s">
        <v>119</v>
      </c>
      <c r="B9" s="101" t="s">
        <v>61</v>
      </c>
      <c r="C9" s="102">
        <v>8421</v>
      </c>
      <c r="D9" s="102">
        <v>812</v>
      </c>
      <c r="F9" s="21" t="s">
        <v>114</v>
      </c>
      <c r="G9" s="104">
        <f>Flyer!$D$19</f>
        <v>32</v>
      </c>
      <c r="H9" s="104">
        <f>Flyer!$G$19</f>
        <v>53</v>
      </c>
      <c r="I9" s="104">
        <f>Flyer!$M$39</f>
        <v>53</v>
      </c>
      <c r="J9" s="38"/>
      <c r="K9" s="21" t="s">
        <v>114</v>
      </c>
      <c r="L9" s="104">
        <f>Flyer!$J$19</f>
        <v>23</v>
      </c>
      <c r="M9" s="21" t="s">
        <v>115</v>
      </c>
      <c r="N9" s="104">
        <f>Flyer!$M$19</f>
        <v>29</v>
      </c>
      <c r="O9" s="21" t="s">
        <v>120</v>
      </c>
      <c r="P9" s="104">
        <f>Flyer!$G$40</f>
        <v>34</v>
      </c>
    </row>
    <row r="10" spans="1:16" x14ac:dyDescent="0.25">
      <c r="A10" s="101" t="s">
        <v>121</v>
      </c>
      <c r="B10" s="101" t="s">
        <v>61</v>
      </c>
      <c r="C10" s="102">
        <v>4421</v>
      </c>
      <c r="D10" s="102">
        <v>812</v>
      </c>
      <c r="F10" s="21" t="s">
        <v>115</v>
      </c>
      <c r="G10" s="104">
        <f>Flyer!$D$19</f>
        <v>32</v>
      </c>
      <c r="H10" s="104">
        <f>Flyer!$G$19</f>
        <v>53</v>
      </c>
      <c r="I10" s="104">
        <f>Flyer!$M$39</f>
        <v>53</v>
      </c>
      <c r="J10" s="38"/>
      <c r="K10" s="21" t="s">
        <v>115</v>
      </c>
      <c r="L10" s="104">
        <f>Flyer!$J$19</f>
        <v>23</v>
      </c>
      <c r="M10" s="21" t="s">
        <v>116</v>
      </c>
      <c r="N10" s="104">
        <f>Flyer!$M$19</f>
        <v>29</v>
      </c>
      <c r="O10" s="21" t="s">
        <v>122</v>
      </c>
      <c r="P10" s="104">
        <f>Flyer!$G$40</f>
        <v>34</v>
      </c>
    </row>
    <row r="11" spans="1:16" x14ac:dyDescent="0.25">
      <c r="A11" s="101" t="s">
        <v>123</v>
      </c>
      <c r="B11" s="101" t="s">
        <v>124</v>
      </c>
      <c r="C11" s="102">
        <v>4402</v>
      </c>
      <c r="D11" s="112" t="s">
        <v>125</v>
      </c>
      <c r="F11" s="21" t="s">
        <v>116</v>
      </c>
      <c r="G11" s="104">
        <f>Flyer!$D$19</f>
        <v>32</v>
      </c>
      <c r="H11" s="104">
        <f>Flyer!$G$19</f>
        <v>53</v>
      </c>
      <c r="I11" s="104">
        <f>Flyer!$M$39</f>
        <v>53</v>
      </c>
      <c r="J11" s="38"/>
      <c r="K11" s="21" t="s">
        <v>116</v>
      </c>
      <c r="L11" s="104">
        <f>Flyer!$J$19</f>
        <v>23</v>
      </c>
      <c r="M11" s="21" t="s">
        <v>117</v>
      </c>
      <c r="N11" s="104">
        <f>Flyer!$M$19</f>
        <v>29</v>
      </c>
      <c r="O11" s="21" t="s">
        <v>126</v>
      </c>
      <c r="P11" s="104">
        <f>Flyer!$G$40</f>
        <v>34</v>
      </c>
    </row>
    <row r="12" spans="1:16" x14ac:dyDescent="0.25">
      <c r="A12" s="101" t="s">
        <v>77</v>
      </c>
      <c r="B12" s="101" t="s">
        <v>78</v>
      </c>
      <c r="C12" s="102" t="s">
        <v>79</v>
      </c>
      <c r="D12" s="102" t="s">
        <v>127</v>
      </c>
      <c r="F12" s="21" t="s">
        <v>117</v>
      </c>
      <c r="G12" s="104">
        <f>Flyer!$D$19</f>
        <v>32</v>
      </c>
      <c r="H12" s="104">
        <f>Flyer!$G$19</f>
        <v>53</v>
      </c>
      <c r="I12" s="104">
        <f>Flyer!$M$39</f>
        <v>53</v>
      </c>
      <c r="J12" s="38"/>
      <c r="K12" s="21" t="s">
        <v>117</v>
      </c>
      <c r="L12" s="104">
        <f>Flyer!$J$19</f>
        <v>23</v>
      </c>
      <c r="M12" s="21" t="s">
        <v>118</v>
      </c>
      <c r="N12" s="104">
        <f>Flyer!$M$19</f>
        <v>29</v>
      </c>
      <c r="O12" s="21" t="s">
        <v>128</v>
      </c>
      <c r="P12" s="104">
        <f>Flyer!$G$40</f>
        <v>34</v>
      </c>
    </row>
    <row r="13" spans="1:16" x14ac:dyDescent="0.25">
      <c r="A13" s="101" t="s">
        <v>80</v>
      </c>
      <c r="B13" s="101" t="s">
        <v>81</v>
      </c>
      <c r="C13" s="102" t="s">
        <v>82</v>
      </c>
      <c r="D13" s="102" t="s">
        <v>127</v>
      </c>
      <c r="F13" s="21" t="s">
        <v>118</v>
      </c>
      <c r="G13" s="104">
        <f>Flyer!$D$19</f>
        <v>32</v>
      </c>
      <c r="H13" s="104">
        <f>Flyer!$G$19</f>
        <v>53</v>
      </c>
      <c r="I13" s="104">
        <f>Flyer!$M$39</f>
        <v>53</v>
      </c>
      <c r="J13" s="38"/>
      <c r="K13" s="21" t="s">
        <v>120</v>
      </c>
      <c r="L13" s="104">
        <f>Flyer!$J$20</f>
        <v>23</v>
      </c>
      <c r="M13" s="21" t="s">
        <v>120</v>
      </c>
      <c r="N13" s="104">
        <f>Flyer!$M$20</f>
        <v>29</v>
      </c>
      <c r="O13" s="21" t="s">
        <v>129</v>
      </c>
      <c r="P13" s="104">
        <f>Flyer!$G$40</f>
        <v>34</v>
      </c>
    </row>
    <row r="14" spans="1:16" x14ac:dyDescent="0.25">
      <c r="A14" s="101" t="s">
        <v>83</v>
      </c>
      <c r="B14" s="101" t="s">
        <v>81</v>
      </c>
      <c r="C14" s="102" t="s">
        <v>84</v>
      </c>
      <c r="D14" s="102" t="s">
        <v>127</v>
      </c>
      <c r="F14" s="21" t="s">
        <v>120</v>
      </c>
      <c r="G14" s="104">
        <f>Flyer!$D$20</f>
        <v>32</v>
      </c>
      <c r="H14" s="104">
        <f>Flyer!$G$20</f>
        <v>53</v>
      </c>
      <c r="I14" s="104">
        <f>Flyer!$M$40</f>
        <v>53</v>
      </c>
      <c r="J14" s="38"/>
      <c r="K14" s="21" t="s">
        <v>122</v>
      </c>
      <c r="L14" s="104">
        <f>Flyer!$J$20</f>
        <v>23</v>
      </c>
      <c r="M14" s="21" t="s">
        <v>122</v>
      </c>
      <c r="N14" s="104">
        <f>Flyer!$M$20</f>
        <v>29</v>
      </c>
      <c r="O14" s="21" t="s">
        <v>130</v>
      </c>
      <c r="P14" s="104">
        <f>Flyer!$G$40</f>
        <v>34</v>
      </c>
    </row>
    <row r="15" spans="1:16" x14ac:dyDescent="0.25">
      <c r="A15" s="101" t="s">
        <v>85</v>
      </c>
      <c r="B15" s="101" t="s">
        <v>78</v>
      </c>
      <c r="C15" s="102" t="s">
        <v>79</v>
      </c>
      <c r="D15" s="102" t="s">
        <v>127</v>
      </c>
      <c r="F15" s="21" t="s">
        <v>122</v>
      </c>
      <c r="G15" s="104">
        <f>Flyer!$D$20</f>
        <v>32</v>
      </c>
      <c r="H15" s="104">
        <f>Flyer!$G$20</f>
        <v>53</v>
      </c>
      <c r="I15" s="104">
        <f>Flyer!$M$40</f>
        <v>53</v>
      </c>
      <c r="J15" s="38"/>
      <c r="K15" s="21" t="s">
        <v>126</v>
      </c>
      <c r="L15" s="104">
        <f>Flyer!$J$20</f>
        <v>23</v>
      </c>
      <c r="M15" s="21" t="s">
        <v>126</v>
      </c>
      <c r="N15" s="104">
        <f>Flyer!$M$20</f>
        <v>29</v>
      </c>
      <c r="O15" s="21"/>
      <c r="P15" s="21"/>
    </row>
    <row r="16" spans="1:16" x14ac:dyDescent="0.25">
      <c r="A16" s="101" t="s">
        <v>131</v>
      </c>
      <c r="B16" s="101" t="s">
        <v>81</v>
      </c>
      <c r="C16" s="102" t="s">
        <v>82</v>
      </c>
      <c r="D16" s="102" t="s">
        <v>127</v>
      </c>
      <c r="F16" s="21" t="s">
        <v>126</v>
      </c>
      <c r="G16" s="104">
        <f>Flyer!$D$20</f>
        <v>32</v>
      </c>
      <c r="H16" s="104">
        <f>Flyer!$G$20</f>
        <v>53</v>
      </c>
      <c r="I16" s="104">
        <f>Flyer!$M$40</f>
        <v>53</v>
      </c>
      <c r="J16" s="38"/>
      <c r="K16" s="21" t="s">
        <v>128</v>
      </c>
      <c r="L16" s="104">
        <f>Flyer!$J$20</f>
        <v>23</v>
      </c>
      <c r="M16" s="21" t="s">
        <v>128</v>
      </c>
      <c r="N16" s="104">
        <f>Flyer!$M$20</f>
        <v>29</v>
      </c>
      <c r="O16" s="21"/>
      <c r="P16" s="21"/>
    </row>
    <row r="17" spans="1:16" x14ac:dyDescent="0.25">
      <c r="A17" s="101" t="s">
        <v>132</v>
      </c>
      <c r="B17" s="101" t="s">
        <v>81</v>
      </c>
      <c r="C17" s="102" t="s">
        <v>84</v>
      </c>
      <c r="D17" s="102" t="s">
        <v>127</v>
      </c>
      <c r="F17" s="21" t="s">
        <v>128</v>
      </c>
      <c r="G17" s="104">
        <f>Flyer!$D$20</f>
        <v>32</v>
      </c>
      <c r="H17" s="104">
        <f>Flyer!$G$20</f>
        <v>53</v>
      </c>
      <c r="I17" s="104">
        <f>Flyer!$M$40</f>
        <v>53</v>
      </c>
      <c r="J17" s="38"/>
      <c r="K17" s="21" t="s">
        <v>129</v>
      </c>
      <c r="L17" s="104">
        <f>Flyer!$J$20</f>
        <v>23</v>
      </c>
      <c r="M17" s="21" t="s">
        <v>129</v>
      </c>
      <c r="N17" s="104">
        <f>Flyer!$M$20</f>
        <v>29</v>
      </c>
      <c r="O17" s="21"/>
      <c r="P17" s="21"/>
    </row>
    <row r="18" spans="1:16" x14ac:dyDescent="0.25">
      <c r="A18" s="101" t="s">
        <v>86</v>
      </c>
      <c r="B18" s="101" t="s">
        <v>87</v>
      </c>
      <c r="C18" s="102" t="s">
        <v>88</v>
      </c>
      <c r="D18" s="102" t="s">
        <v>127</v>
      </c>
      <c r="F18" s="21" t="s">
        <v>129</v>
      </c>
      <c r="G18" s="104">
        <f>Flyer!$D$20</f>
        <v>32</v>
      </c>
      <c r="H18" s="104">
        <f>Flyer!$G$20</f>
        <v>53</v>
      </c>
      <c r="I18" s="104">
        <f>Flyer!$M$40</f>
        <v>53</v>
      </c>
      <c r="J18" s="38"/>
      <c r="K18" s="21" t="s">
        <v>130</v>
      </c>
      <c r="L18" s="104">
        <f>Flyer!$J$20</f>
        <v>23</v>
      </c>
      <c r="M18" s="21" t="s">
        <v>130</v>
      </c>
      <c r="N18" s="104">
        <f>Flyer!$M$20</f>
        <v>29</v>
      </c>
      <c r="O18" s="21"/>
      <c r="P18" s="21"/>
    </row>
    <row r="19" spans="1:16" x14ac:dyDescent="0.25">
      <c r="A19" s="101" t="s">
        <v>89</v>
      </c>
      <c r="B19" s="101" t="s">
        <v>87</v>
      </c>
      <c r="C19" s="102" t="s">
        <v>90</v>
      </c>
      <c r="D19" s="102" t="s">
        <v>127</v>
      </c>
      <c r="F19" s="21" t="s">
        <v>130</v>
      </c>
      <c r="G19" s="104">
        <f>Flyer!$D$20</f>
        <v>32</v>
      </c>
      <c r="H19" s="104">
        <f>Flyer!$G$20</f>
        <v>53</v>
      </c>
      <c r="I19" s="104">
        <f>Flyer!$M$40</f>
        <v>53</v>
      </c>
      <c r="N19" s="104"/>
    </row>
    <row r="20" spans="1:16" x14ac:dyDescent="0.25">
      <c r="A20" s="113" t="s">
        <v>133</v>
      </c>
      <c r="B20" s="113" t="s">
        <v>61</v>
      </c>
      <c r="C20" s="113">
        <v>6521</v>
      </c>
      <c r="D20" s="114">
        <v>500</v>
      </c>
    </row>
    <row r="21" spans="1:16" x14ac:dyDescent="0.25">
      <c r="A21" s="113" t="s">
        <v>134</v>
      </c>
      <c r="B21" s="113" t="s">
        <v>61</v>
      </c>
      <c r="C21" s="113">
        <v>6221</v>
      </c>
      <c r="D21" s="114">
        <v>500</v>
      </c>
    </row>
    <row r="22" spans="1:16" x14ac:dyDescent="0.25">
      <c r="A22" s="113" t="s">
        <v>135</v>
      </c>
      <c r="B22" s="113" t="s">
        <v>61</v>
      </c>
      <c r="C22" s="113">
        <v>8621</v>
      </c>
      <c r="D22" s="114">
        <v>101</v>
      </c>
    </row>
    <row r="23" spans="1:16" x14ac:dyDescent="0.25">
      <c r="A23" s="113" t="s">
        <v>136</v>
      </c>
      <c r="B23" s="113" t="s">
        <v>61</v>
      </c>
      <c r="C23" s="113">
        <v>8821</v>
      </c>
      <c r="D23" s="114">
        <v>101</v>
      </c>
    </row>
    <row r="24" spans="1:16" x14ac:dyDescent="0.25">
      <c r="A24" s="113" t="s">
        <v>137</v>
      </c>
      <c r="B24" s="113" t="s">
        <v>61</v>
      </c>
      <c r="C24" s="113">
        <v>4421</v>
      </c>
      <c r="D24" s="114" t="s">
        <v>138</v>
      </c>
    </row>
    <row r="25" spans="1:16" x14ac:dyDescent="0.25">
      <c r="A25" s="113" t="s">
        <v>139</v>
      </c>
      <c r="B25" s="113" t="s">
        <v>61</v>
      </c>
      <c r="C25" s="113">
        <v>6021</v>
      </c>
      <c r="D25" s="114">
        <v>101</v>
      </c>
    </row>
    <row r="26" spans="1:16" x14ac:dyDescent="0.25">
      <c r="A26" s="113" t="s">
        <v>140</v>
      </c>
      <c r="B26" s="113" t="s">
        <v>61</v>
      </c>
      <c r="C26" s="113">
        <v>6358</v>
      </c>
      <c r="D26" s="114" t="s">
        <v>141</v>
      </c>
    </row>
    <row r="28" spans="1:16" x14ac:dyDescent="0.25">
      <c r="D28" s="111"/>
    </row>
    <row r="29" spans="1:16" x14ac:dyDescent="0.25">
      <c r="A29" s="107" t="s">
        <v>142</v>
      </c>
      <c r="B29" s="107" t="s">
        <v>143</v>
      </c>
      <c r="D29" s="111"/>
      <c r="E29" s="108" t="s">
        <v>144</v>
      </c>
      <c r="F29" s="109" t="s">
        <v>145</v>
      </c>
      <c r="G29" s="109" t="s">
        <v>146</v>
      </c>
      <c r="H29" s="109" t="s">
        <v>147</v>
      </c>
    </row>
    <row r="30" spans="1:16" x14ac:dyDescent="0.25">
      <c r="A30" s="21" t="s">
        <v>120</v>
      </c>
      <c r="B30" s="104">
        <f>Flyer!$M$32</f>
        <v>15</v>
      </c>
      <c r="D30" s="111"/>
      <c r="E30" s="21" t="s">
        <v>279</v>
      </c>
      <c r="F30" s="104">
        <f>Flyer!$D$31</f>
        <v>20</v>
      </c>
      <c r="G30" s="21" t="s">
        <v>108</v>
      </c>
      <c r="H30" s="104">
        <f>Flyer!$G$31</f>
        <v>26</v>
      </c>
    </row>
    <row r="31" spans="1:16" x14ac:dyDescent="0.25">
      <c r="A31" s="21" t="s">
        <v>122</v>
      </c>
      <c r="B31" s="104">
        <f>Flyer!$M$32</f>
        <v>15</v>
      </c>
      <c r="D31" s="111"/>
      <c r="E31" s="21" t="s">
        <v>108</v>
      </c>
      <c r="F31" s="104">
        <f>Flyer!$D$31</f>
        <v>20</v>
      </c>
      <c r="G31" s="21" t="s">
        <v>110</v>
      </c>
      <c r="H31" s="104">
        <f>Flyer!$G$31</f>
        <v>26</v>
      </c>
    </row>
    <row r="32" spans="1:16" x14ac:dyDescent="0.25">
      <c r="A32" s="21" t="s">
        <v>126</v>
      </c>
      <c r="B32" s="104">
        <f>Flyer!$M$32</f>
        <v>15</v>
      </c>
      <c r="D32" s="111"/>
      <c r="E32" s="21" t="s">
        <v>110</v>
      </c>
      <c r="F32" s="104">
        <f>Flyer!$D$31</f>
        <v>20</v>
      </c>
      <c r="G32" s="21" t="s">
        <v>113</v>
      </c>
      <c r="H32" s="104">
        <f>Flyer!$G$31</f>
        <v>26</v>
      </c>
    </row>
    <row r="33" spans="1:9" x14ac:dyDescent="0.25">
      <c r="A33" s="21" t="s">
        <v>128</v>
      </c>
      <c r="B33" s="104">
        <f>Flyer!$M$32</f>
        <v>15</v>
      </c>
      <c r="E33" s="21" t="s">
        <v>113</v>
      </c>
      <c r="F33" s="104">
        <f>Flyer!$D$31</f>
        <v>20</v>
      </c>
      <c r="G33" s="21" t="s">
        <v>71</v>
      </c>
      <c r="H33" s="104">
        <f>Flyer!$G$31</f>
        <v>26</v>
      </c>
    </row>
    <row r="34" spans="1:9" x14ac:dyDescent="0.25">
      <c r="A34" s="21" t="s">
        <v>129</v>
      </c>
      <c r="B34" s="104">
        <f>Flyer!$M$32</f>
        <v>15</v>
      </c>
      <c r="E34" s="21" t="s">
        <v>71</v>
      </c>
      <c r="F34" s="104">
        <f>Flyer!$D$31</f>
        <v>20</v>
      </c>
      <c r="G34" s="21" t="s">
        <v>109</v>
      </c>
      <c r="H34" s="104">
        <f>Flyer!$G$32</f>
        <v>29</v>
      </c>
    </row>
    <row r="35" spans="1:9" x14ac:dyDescent="0.25">
      <c r="A35" s="21" t="s">
        <v>130</v>
      </c>
      <c r="B35" s="104">
        <f>Flyer!$M$32</f>
        <v>15</v>
      </c>
      <c r="E35" s="21" t="s">
        <v>109</v>
      </c>
      <c r="F35" s="104">
        <f>Flyer!$D$32</f>
        <v>23</v>
      </c>
      <c r="G35" s="21" t="s">
        <v>111</v>
      </c>
      <c r="H35" s="104">
        <f>Flyer!$G$32</f>
        <v>29</v>
      </c>
      <c r="I35" s="1"/>
    </row>
    <row r="36" spans="1:9" x14ac:dyDescent="0.25">
      <c r="A36" s="21" t="s">
        <v>148</v>
      </c>
      <c r="B36" s="104">
        <f>Flyer!$M$32</f>
        <v>15</v>
      </c>
      <c r="E36" s="21" t="s">
        <v>111</v>
      </c>
      <c r="F36" s="104">
        <f>Flyer!$D$32</f>
        <v>23</v>
      </c>
      <c r="G36" s="21" t="s">
        <v>114</v>
      </c>
      <c r="H36" s="104">
        <f>Flyer!$G$32</f>
        <v>29</v>
      </c>
    </row>
    <row r="37" spans="1:9" x14ac:dyDescent="0.25">
      <c r="A37" s="21" t="s">
        <v>149</v>
      </c>
      <c r="B37" s="104">
        <f>Flyer!$M$32</f>
        <v>15</v>
      </c>
      <c r="E37" s="21" t="s">
        <v>114</v>
      </c>
      <c r="F37" s="104">
        <f>Flyer!$D$32</f>
        <v>23</v>
      </c>
      <c r="G37" s="21" t="s">
        <v>115</v>
      </c>
      <c r="H37" s="104">
        <f>Flyer!$G$32</f>
        <v>29</v>
      </c>
    </row>
    <row r="38" spans="1:9" x14ac:dyDescent="0.25">
      <c r="A38" s="107" t="s">
        <v>150</v>
      </c>
      <c r="B38" s="107" t="s">
        <v>151</v>
      </c>
      <c r="E38" s="21" t="s">
        <v>115</v>
      </c>
      <c r="F38" s="104">
        <f>Flyer!$D$32</f>
        <v>23</v>
      </c>
      <c r="G38" s="21" t="s">
        <v>116</v>
      </c>
      <c r="H38" s="104">
        <f>Flyer!$G$32</f>
        <v>29</v>
      </c>
    </row>
    <row r="39" spans="1:9" x14ac:dyDescent="0.25">
      <c r="A39" s="21" t="s">
        <v>279</v>
      </c>
      <c r="B39" s="21">
        <f>Flyer!$J$31</f>
        <v>20</v>
      </c>
      <c r="E39" s="21" t="s">
        <v>116</v>
      </c>
      <c r="F39" s="104">
        <f>Flyer!$D$32</f>
        <v>23</v>
      </c>
      <c r="G39" s="21" t="s">
        <v>117</v>
      </c>
      <c r="H39" s="104">
        <f>Flyer!$G$32</f>
        <v>29</v>
      </c>
    </row>
    <row r="40" spans="1:9" x14ac:dyDescent="0.25">
      <c r="A40" s="21" t="s">
        <v>108</v>
      </c>
      <c r="B40" s="21">
        <f>Flyer!$J$31</f>
        <v>20</v>
      </c>
      <c r="E40" s="21" t="s">
        <v>117</v>
      </c>
      <c r="F40" s="104">
        <f>Flyer!$D$32</f>
        <v>23</v>
      </c>
      <c r="G40" s="21" t="s">
        <v>120</v>
      </c>
      <c r="H40" s="104">
        <f>Flyer!$G$33</f>
        <v>29</v>
      </c>
    </row>
    <row r="41" spans="1:9" x14ac:dyDescent="0.25">
      <c r="A41" s="21" t="s">
        <v>110</v>
      </c>
      <c r="B41" s="21">
        <f>Flyer!$J$31</f>
        <v>20</v>
      </c>
      <c r="E41" s="21" t="s">
        <v>118</v>
      </c>
      <c r="F41" s="104">
        <f>Flyer!$D$32</f>
        <v>23</v>
      </c>
      <c r="G41" s="21" t="s">
        <v>122</v>
      </c>
      <c r="H41" s="104">
        <f>Flyer!$G$33</f>
        <v>29</v>
      </c>
    </row>
    <row r="42" spans="1:9" x14ac:dyDescent="0.25">
      <c r="A42" s="21" t="s">
        <v>113</v>
      </c>
      <c r="B42" s="21">
        <f>Flyer!$J$31</f>
        <v>20</v>
      </c>
      <c r="E42" s="21" t="s">
        <v>120</v>
      </c>
      <c r="F42" s="104">
        <f>Flyer!$D$33</f>
        <v>23</v>
      </c>
      <c r="G42" s="21" t="s">
        <v>126</v>
      </c>
      <c r="H42" s="104">
        <f>Flyer!$G$33</f>
        <v>29</v>
      </c>
    </row>
    <row r="43" spans="1:9" x14ac:dyDescent="0.25">
      <c r="A43" s="21" t="s">
        <v>71</v>
      </c>
      <c r="B43" s="21">
        <f>Flyer!$J$31</f>
        <v>20</v>
      </c>
      <c r="E43" s="21" t="s">
        <v>122</v>
      </c>
      <c r="F43" s="104">
        <f>Flyer!$D$33</f>
        <v>23</v>
      </c>
      <c r="G43" s="21" t="s">
        <v>128</v>
      </c>
      <c r="H43" s="104">
        <f>Flyer!$G$33</f>
        <v>29</v>
      </c>
    </row>
    <row r="44" spans="1:9" x14ac:dyDescent="0.25">
      <c r="A44" s="21" t="s">
        <v>109</v>
      </c>
      <c r="B44" s="21">
        <f>Flyer!$J$32</f>
        <v>23</v>
      </c>
      <c r="E44" s="21" t="s">
        <v>126</v>
      </c>
      <c r="F44" s="104">
        <f>Flyer!$D$33</f>
        <v>23</v>
      </c>
      <c r="G44" s="21" t="s">
        <v>129</v>
      </c>
      <c r="H44" s="104">
        <f>Flyer!$G$33</f>
        <v>29</v>
      </c>
    </row>
    <row r="45" spans="1:9" x14ac:dyDescent="0.25">
      <c r="A45" s="21" t="s">
        <v>111</v>
      </c>
      <c r="B45" s="21">
        <f>Flyer!$J$32</f>
        <v>23</v>
      </c>
      <c r="E45" s="21" t="s">
        <v>128</v>
      </c>
      <c r="F45" s="104">
        <f>Flyer!$D$33</f>
        <v>23</v>
      </c>
      <c r="G45" s="21" t="s">
        <v>130</v>
      </c>
      <c r="H45" s="104">
        <f>Flyer!$G$33</f>
        <v>29</v>
      </c>
    </row>
    <row r="46" spans="1:9" x14ac:dyDescent="0.25">
      <c r="A46" s="21" t="s">
        <v>114</v>
      </c>
      <c r="B46" s="21">
        <f>Flyer!$J$32</f>
        <v>23</v>
      </c>
      <c r="E46" s="21" t="s">
        <v>129</v>
      </c>
      <c r="F46" s="104">
        <f>Flyer!$D$33</f>
        <v>23</v>
      </c>
    </row>
    <row r="47" spans="1:9" x14ac:dyDescent="0.25">
      <c r="A47" s="21" t="s">
        <v>115</v>
      </c>
      <c r="B47" s="21">
        <f>Flyer!$J$32</f>
        <v>23</v>
      </c>
      <c r="E47" s="21" t="s">
        <v>130</v>
      </c>
      <c r="F47" s="104">
        <f>Flyer!$D$33</f>
        <v>23</v>
      </c>
      <c r="G47" s="21"/>
      <c r="H47" s="21"/>
    </row>
    <row r="48" spans="1:9" x14ac:dyDescent="0.25">
      <c r="A48" s="21" t="s">
        <v>116</v>
      </c>
      <c r="B48" s="21">
        <f>Flyer!$J$32</f>
        <v>23</v>
      </c>
      <c r="E48" s="21"/>
      <c r="F48" s="104"/>
    </row>
    <row r="49" spans="1:11" x14ac:dyDescent="0.25">
      <c r="E49" s="21"/>
      <c r="F49" s="104"/>
    </row>
    <row r="50" spans="1:11" x14ac:dyDescent="0.25">
      <c r="A50" s="100" t="s">
        <v>152</v>
      </c>
      <c r="B50" s="100" t="s">
        <v>153</v>
      </c>
      <c r="C50" s="100" t="s">
        <v>154</v>
      </c>
      <c r="E50" s="105" t="s">
        <v>155</v>
      </c>
      <c r="F50" s="105" t="s">
        <v>156</v>
      </c>
    </row>
    <row r="51" spans="1:11" x14ac:dyDescent="0.25">
      <c r="A51" s="21" t="s">
        <v>157</v>
      </c>
      <c r="B51" s="21">
        <f>Flyer!$D$53</f>
        <v>9</v>
      </c>
      <c r="C51" s="21">
        <f>Flyer!$H$53</f>
        <v>19</v>
      </c>
      <c r="E51" s="21" t="s">
        <v>158</v>
      </c>
      <c r="F51" s="104">
        <f>Flyer!$M$53</f>
        <v>25</v>
      </c>
    </row>
    <row r="52" spans="1:11" x14ac:dyDescent="0.25">
      <c r="A52" s="21" t="s">
        <v>159</v>
      </c>
      <c r="B52" s="21">
        <f>Flyer!$D$54</f>
        <v>10</v>
      </c>
      <c r="C52" s="21">
        <f>Flyer!$H$54</f>
        <v>20</v>
      </c>
      <c r="E52" s="21" t="s">
        <v>160</v>
      </c>
      <c r="F52" s="104">
        <f>Flyer!$M$53</f>
        <v>25</v>
      </c>
    </row>
    <row r="53" spans="1:11" x14ac:dyDescent="0.25">
      <c r="A53" s="21" t="s">
        <v>161</v>
      </c>
      <c r="B53" s="21">
        <f>Flyer!$D$54</f>
        <v>10</v>
      </c>
      <c r="C53" s="21">
        <f>Flyer!$H$54</f>
        <v>20</v>
      </c>
      <c r="E53" s="21" t="s">
        <v>162</v>
      </c>
      <c r="F53" s="104">
        <f>Flyer!$M$54</f>
        <v>30</v>
      </c>
    </row>
    <row r="54" spans="1:11" x14ac:dyDescent="0.25">
      <c r="A54" s="21" t="s">
        <v>111</v>
      </c>
      <c r="B54" s="21">
        <f>Flyer!$D$54</f>
        <v>10</v>
      </c>
      <c r="C54" s="21">
        <f>Flyer!$H$54</f>
        <v>20</v>
      </c>
      <c r="E54" s="21" t="s">
        <v>163</v>
      </c>
      <c r="F54" s="104">
        <f>Flyer!$M$54</f>
        <v>30</v>
      </c>
      <c r="G54" s="38"/>
    </row>
    <row r="55" spans="1:11" x14ac:dyDescent="0.25">
      <c r="A55" s="21" t="s">
        <v>114</v>
      </c>
      <c r="B55" s="21">
        <f>Flyer!$D$54</f>
        <v>10</v>
      </c>
      <c r="C55" s="21">
        <f>Flyer!$H$54</f>
        <v>20</v>
      </c>
      <c r="E55" s="21" t="s">
        <v>164</v>
      </c>
      <c r="F55" s="104">
        <f>Flyer!$M$54</f>
        <v>30</v>
      </c>
      <c r="G55" s="38"/>
    </row>
    <row r="56" spans="1:11" x14ac:dyDescent="0.25">
      <c r="A56" s="21" t="s">
        <v>115</v>
      </c>
      <c r="B56" s="21">
        <f>Flyer!$D$54</f>
        <v>10</v>
      </c>
      <c r="C56" s="21">
        <f>Flyer!$H$54</f>
        <v>20</v>
      </c>
      <c r="E56" s="21" t="s">
        <v>165</v>
      </c>
      <c r="F56" s="104">
        <f>Flyer!$M$54</f>
        <v>30</v>
      </c>
      <c r="G56" s="38"/>
    </row>
    <row r="57" spans="1:11" x14ac:dyDescent="0.25">
      <c r="A57" s="21" t="s">
        <v>116</v>
      </c>
      <c r="B57" s="21">
        <f>Flyer!$D$54</f>
        <v>10</v>
      </c>
      <c r="C57" s="21">
        <f>Flyer!$H$54</f>
        <v>20</v>
      </c>
      <c r="E57" s="21" t="s">
        <v>166</v>
      </c>
      <c r="F57" s="104">
        <f>Flyer!$M$54</f>
        <v>30</v>
      </c>
      <c r="G57" s="38"/>
      <c r="I57" s="1"/>
    </row>
    <row r="58" spans="1:11" x14ac:dyDescent="0.25">
      <c r="A58" s="21" t="s">
        <v>167</v>
      </c>
      <c r="B58" s="21">
        <f>Flyer!$D$55</f>
        <v>10</v>
      </c>
      <c r="C58" s="21">
        <f>Flyer!$H$55</f>
        <v>20</v>
      </c>
      <c r="G58" s="38"/>
    </row>
    <row r="59" spans="1:11" x14ac:dyDescent="0.25">
      <c r="A59" s="21" t="s">
        <v>168</v>
      </c>
      <c r="B59" s="21">
        <f>Flyer!$D$55</f>
        <v>10</v>
      </c>
      <c r="C59" s="21">
        <f>Flyer!$H$55</f>
        <v>20</v>
      </c>
      <c r="G59" s="38"/>
    </row>
    <row r="60" spans="1:11" x14ac:dyDescent="0.25">
      <c r="A60" s="21" t="s">
        <v>169</v>
      </c>
      <c r="B60" s="21">
        <f>Flyer!$D$55</f>
        <v>10</v>
      </c>
      <c r="C60" s="21">
        <f>Flyer!$H$55</f>
        <v>20</v>
      </c>
      <c r="G60" s="38"/>
    </row>
    <row r="61" spans="1:11" x14ac:dyDescent="0.25">
      <c r="A61" s="21" t="s">
        <v>170</v>
      </c>
      <c r="B61" s="21">
        <f>Flyer!$D$55</f>
        <v>10</v>
      </c>
      <c r="C61" s="21">
        <f>Flyer!$H$55</f>
        <v>20</v>
      </c>
      <c r="G61" s="38"/>
    </row>
    <row r="62" spans="1:11" x14ac:dyDescent="0.25">
      <c r="A62" s="21" t="s">
        <v>171</v>
      </c>
      <c r="B62" s="21">
        <f>Flyer!$D$55</f>
        <v>10</v>
      </c>
      <c r="C62" s="21">
        <f>Flyer!$H$55</f>
        <v>20</v>
      </c>
      <c r="G62" s="38"/>
    </row>
    <row r="63" spans="1:11" x14ac:dyDescent="0.25">
      <c r="G63" s="38"/>
    </row>
    <row r="64" spans="1:11" x14ac:dyDescent="0.25">
      <c r="K64" s="1"/>
    </row>
    <row r="65" spans="1:11" x14ac:dyDescent="0.25">
      <c r="A65" s="109" t="s">
        <v>172</v>
      </c>
      <c r="C65" s="110" t="s">
        <v>173</v>
      </c>
      <c r="D65" s="110" t="s">
        <v>73</v>
      </c>
      <c r="F65" s="105" t="s">
        <v>174</v>
      </c>
      <c r="K65" s="1"/>
    </row>
    <row r="66" spans="1:11" x14ac:dyDescent="0.25">
      <c r="A66" s="21" t="s">
        <v>175</v>
      </c>
      <c r="C66" s="21" t="s">
        <v>176</v>
      </c>
      <c r="D66" s="21" t="s">
        <v>177</v>
      </c>
      <c r="F66" s="21" t="s">
        <v>108</v>
      </c>
      <c r="K66" s="1"/>
    </row>
    <row r="67" spans="1:11" x14ac:dyDescent="0.25">
      <c r="A67" s="21" t="s">
        <v>178</v>
      </c>
      <c r="C67" s="21" t="s">
        <v>62</v>
      </c>
      <c r="D67" s="21" t="s">
        <v>179</v>
      </c>
      <c r="F67" s="21" t="s">
        <v>110</v>
      </c>
      <c r="K67" s="1"/>
    </row>
    <row r="68" spans="1:11" x14ac:dyDescent="0.25">
      <c r="A68" s="21" t="s">
        <v>180</v>
      </c>
      <c r="C68" s="21" t="s">
        <v>181</v>
      </c>
      <c r="D68" s="21"/>
      <c r="F68" s="21" t="s">
        <v>113</v>
      </c>
      <c r="K68" s="1"/>
    </row>
    <row r="69" spans="1:11" x14ac:dyDescent="0.25">
      <c r="A69" s="21" t="s">
        <v>182</v>
      </c>
      <c r="F69" s="21" t="s">
        <v>71</v>
      </c>
      <c r="K69" s="1"/>
    </row>
    <row r="70" spans="1:11" x14ac:dyDescent="0.25">
      <c r="A70" s="21" t="s">
        <v>183</v>
      </c>
      <c r="F70" s="21" t="s">
        <v>159</v>
      </c>
      <c r="K70" s="1"/>
    </row>
    <row r="71" spans="1:11" x14ac:dyDescent="0.25">
      <c r="A71" s="21" t="s">
        <v>184</v>
      </c>
      <c r="F71" s="21" t="s">
        <v>109</v>
      </c>
      <c r="K71" s="1"/>
    </row>
    <row r="72" spans="1:11" x14ac:dyDescent="0.25">
      <c r="A72" s="21" t="s">
        <v>185</v>
      </c>
      <c r="F72" s="21" t="s">
        <v>111</v>
      </c>
      <c r="K72" s="1"/>
    </row>
    <row r="73" spans="1:11" x14ac:dyDescent="0.25">
      <c r="A73" s="146" t="s">
        <v>269</v>
      </c>
      <c r="F73" s="21" t="s">
        <v>114</v>
      </c>
      <c r="K73" s="1"/>
    </row>
    <row r="74" spans="1:11" x14ac:dyDescent="0.25">
      <c r="A74" s="21" t="s">
        <v>270</v>
      </c>
      <c r="F74" s="21" t="s">
        <v>115</v>
      </c>
      <c r="K74" s="1"/>
    </row>
    <row r="75" spans="1:11" x14ac:dyDescent="0.25">
      <c r="A75" s="21" t="s">
        <v>271</v>
      </c>
      <c r="F75" s="21" t="s">
        <v>116</v>
      </c>
      <c r="K75" s="1"/>
    </row>
    <row r="76" spans="1:11" x14ac:dyDescent="0.25">
      <c r="A76" s="21" t="s">
        <v>272</v>
      </c>
      <c r="F76" s="21" t="s">
        <v>117</v>
      </c>
      <c r="K76" s="1"/>
    </row>
    <row r="77" spans="1:11" x14ac:dyDescent="0.25">
      <c r="A77" s="21" t="s">
        <v>273</v>
      </c>
      <c r="F77" s="21" t="s">
        <v>118</v>
      </c>
      <c r="K77" s="1"/>
    </row>
    <row r="78" spans="1:11" x14ac:dyDescent="0.25">
      <c r="A78" s="21" t="s">
        <v>274</v>
      </c>
      <c r="F78" s="21" t="s">
        <v>120</v>
      </c>
      <c r="K78" s="1"/>
    </row>
    <row r="79" spans="1:11" x14ac:dyDescent="0.25">
      <c r="A79" s="21" t="s">
        <v>268</v>
      </c>
      <c r="F79" s="21" t="s">
        <v>122</v>
      </c>
      <c r="K79" s="1"/>
    </row>
    <row r="80" spans="1:11" x14ac:dyDescent="0.25">
      <c r="A80" s="146"/>
      <c r="F80" s="21" t="s">
        <v>126</v>
      </c>
      <c r="K80" s="1"/>
    </row>
    <row r="81" spans="1:11" x14ac:dyDescent="0.25">
      <c r="A81" s="146"/>
      <c r="F81" s="21" t="s">
        <v>128</v>
      </c>
      <c r="K81" s="1"/>
    </row>
    <row r="82" spans="1:11" x14ac:dyDescent="0.25">
      <c r="F82" s="21" t="s">
        <v>129</v>
      </c>
      <c r="K82" s="1"/>
    </row>
    <row r="83" spans="1:11" x14ac:dyDescent="0.25">
      <c r="F83" s="21" t="s">
        <v>130</v>
      </c>
      <c r="K83" s="1"/>
    </row>
    <row r="84" spans="1:11" x14ac:dyDescent="0.25">
      <c r="F84" s="21" t="s">
        <v>167</v>
      </c>
      <c r="K84" s="1"/>
    </row>
    <row r="85" spans="1:11" x14ac:dyDescent="0.25">
      <c r="F85" s="21" t="s">
        <v>168</v>
      </c>
      <c r="K85" s="1"/>
    </row>
    <row r="86" spans="1:11" x14ac:dyDescent="0.25">
      <c r="F86" s="21" t="s">
        <v>169</v>
      </c>
      <c r="K86" s="1"/>
    </row>
    <row r="87" spans="1:11" x14ac:dyDescent="0.25">
      <c r="F87" s="21" t="s">
        <v>170</v>
      </c>
      <c r="K87" s="1"/>
    </row>
    <row r="88" spans="1:11" x14ac:dyDescent="0.25">
      <c r="F88" s="21" t="s">
        <v>171</v>
      </c>
      <c r="K88" s="1"/>
    </row>
    <row r="89" spans="1:11" x14ac:dyDescent="0.25">
      <c r="F89" s="21" t="s">
        <v>157</v>
      </c>
      <c r="K89" s="1"/>
    </row>
    <row r="90" spans="1:11" x14ac:dyDescent="0.25">
      <c r="F90" s="21" t="s">
        <v>186</v>
      </c>
      <c r="K90" s="1"/>
    </row>
    <row r="91" spans="1:11" x14ac:dyDescent="0.25">
      <c r="F91" s="21" t="s">
        <v>187</v>
      </c>
      <c r="K91" s="1"/>
    </row>
    <row r="92" spans="1:11" x14ac:dyDescent="0.25">
      <c r="F92" s="21" t="s">
        <v>162</v>
      </c>
      <c r="K92" s="1"/>
    </row>
    <row r="93" spans="1:11" x14ac:dyDescent="0.25">
      <c r="F93" s="21" t="s">
        <v>163</v>
      </c>
      <c r="K93" s="1"/>
    </row>
    <row r="94" spans="1:11" x14ac:dyDescent="0.25">
      <c r="F94" s="21" t="s">
        <v>164</v>
      </c>
      <c r="K94" s="1"/>
    </row>
    <row r="95" spans="1:11" x14ac:dyDescent="0.25">
      <c r="F95" s="21" t="s">
        <v>165</v>
      </c>
      <c r="K95" s="1"/>
    </row>
    <row r="96" spans="1:11" x14ac:dyDescent="0.25">
      <c r="F96" s="21" t="s">
        <v>166</v>
      </c>
      <c r="K96" s="1"/>
    </row>
    <row r="97" spans="1:11" x14ac:dyDescent="0.25">
      <c r="K97" s="1"/>
    </row>
    <row r="98" spans="1:11" x14ac:dyDescent="0.25">
      <c r="K98" s="1"/>
    </row>
    <row r="99" spans="1:11" x14ac:dyDescent="0.25">
      <c r="K99" s="1"/>
    </row>
    <row r="100" spans="1:11" x14ac:dyDescent="0.25">
      <c r="A100" s="103" t="s">
        <v>188</v>
      </c>
      <c r="B100" s="21"/>
      <c r="C100" s="21"/>
      <c r="D100" s="21"/>
      <c r="K100" s="1"/>
    </row>
    <row r="101" spans="1:11" x14ac:dyDescent="0.25">
      <c r="A101" s="21" t="e">
        <f ca="1">_xlfn.CONCAT(B101,C101)</f>
        <v>#NAME?</v>
      </c>
      <c r="B101" s="21" t="s">
        <v>60</v>
      </c>
      <c r="C101" s="21" t="s">
        <v>108</v>
      </c>
      <c r="D101" s="104">
        <f>Flyer!$D$18</f>
        <v>29</v>
      </c>
    </row>
    <row r="102" spans="1:11" x14ac:dyDescent="0.25">
      <c r="A102" s="21" t="e">
        <f t="shared" ref="A102:A165" ca="1" si="0">_xlfn.CONCAT(B102,C102)</f>
        <v>#NAME?</v>
      </c>
      <c r="B102" s="21" t="s">
        <v>60</v>
      </c>
      <c r="C102" s="21" t="s">
        <v>110</v>
      </c>
      <c r="D102" s="104">
        <f>Flyer!$D$18</f>
        <v>29</v>
      </c>
    </row>
    <row r="103" spans="1:11" x14ac:dyDescent="0.25">
      <c r="A103" s="21" t="e">
        <f t="shared" ca="1" si="0"/>
        <v>#NAME?</v>
      </c>
      <c r="B103" s="21" t="s">
        <v>60</v>
      </c>
      <c r="C103" s="21" t="s">
        <v>113</v>
      </c>
      <c r="D103" s="104">
        <f>Flyer!$D$18</f>
        <v>29</v>
      </c>
    </row>
    <row r="104" spans="1:11" x14ac:dyDescent="0.25">
      <c r="A104" s="21" t="e">
        <f t="shared" ca="1" si="0"/>
        <v>#NAME?</v>
      </c>
      <c r="B104" s="21" t="s">
        <v>60</v>
      </c>
      <c r="C104" s="21" t="s">
        <v>71</v>
      </c>
      <c r="D104" s="104">
        <f>Flyer!$D$18</f>
        <v>29</v>
      </c>
    </row>
    <row r="105" spans="1:11" x14ac:dyDescent="0.25">
      <c r="A105" s="21" t="e">
        <f t="shared" ca="1" si="0"/>
        <v>#NAME?</v>
      </c>
      <c r="B105" s="21" t="s">
        <v>60</v>
      </c>
      <c r="C105" s="21" t="s">
        <v>109</v>
      </c>
      <c r="D105" s="104">
        <f>Flyer!$D$19</f>
        <v>32</v>
      </c>
    </row>
    <row r="106" spans="1:11" x14ac:dyDescent="0.25">
      <c r="A106" s="21" t="e">
        <f t="shared" ca="1" si="0"/>
        <v>#NAME?</v>
      </c>
      <c r="B106" s="21" t="s">
        <v>60</v>
      </c>
      <c r="C106" s="21" t="s">
        <v>111</v>
      </c>
      <c r="D106" s="104">
        <f>Flyer!$D$19</f>
        <v>32</v>
      </c>
    </row>
    <row r="107" spans="1:11" x14ac:dyDescent="0.25">
      <c r="A107" s="21" t="e">
        <f t="shared" ca="1" si="0"/>
        <v>#NAME?</v>
      </c>
      <c r="B107" s="21" t="s">
        <v>60</v>
      </c>
      <c r="C107" s="21" t="s">
        <v>114</v>
      </c>
      <c r="D107" s="104">
        <f>Flyer!$D$19</f>
        <v>32</v>
      </c>
    </row>
    <row r="108" spans="1:11" x14ac:dyDescent="0.25">
      <c r="A108" s="21" t="e">
        <f t="shared" ca="1" si="0"/>
        <v>#NAME?</v>
      </c>
      <c r="B108" s="21" t="s">
        <v>60</v>
      </c>
      <c r="C108" s="21" t="s">
        <v>115</v>
      </c>
      <c r="D108" s="104">
        <f>Flyer!$D$19</f>
        <v>32</v>
      </c>
    </row>
    <row r="109" spans="1:11" x14ac:dyDescent="0.25">
      <c r="A109" s="21" t="e">
        <f t="shared" ca="1" si="0"/>
        <v>#NAME?</v>
      </c>
      <c r="B109" s="21" t="s">
        <v>60</v>
      </c>
      <c r="C109" s="21" t="s">
        <v>116</v>
      </c>
      <c r="D109" s="104">
        <f>Flyer!$D$19</f>
        <v>32</v>
      </c>
    </row>
    <row r="110" spans="1:11" x14ac:dyDescent="0.25">
      <c r="A110" s="21" t="e">
        <f t="shared" ca="1" si="0"/>
        <v>#NAME?</v>
      </c>
      <c r="B110" s="21" t="s">
        <v>60</v>
      </c>
      <c r="C110" s="21" t="s">
        <v>117</v>
      </c>
      <c r="D110" s="104">
        <f>Flyer!$D$19</f>
        <v>32</v>
      </c>
    </row>
    <row r="111" spans="1:11" x14ac:dyDescent="0.25">
      <c r="A111" s="21" t="e">
        <f t="shared" ca="1" si="0"/>
        <v>#NAME?</v>
      </c>
      <c r="B111" s="21" t="s">
        <v>60</v>
      </c>
      <c r="C111" s="21" t="s">
        <v>118</v>
      </c>
      <c r="D111" s="104">
        <f>Flyer!$D$19</f>
        <v>32</v>
      </c>
    </row>
    <row r="112" spans="1:11" x14ac:dyDescent="0.25">
      <c r="A112" s="21" t="e">
        <f t="shared" ca="1" si="0"/>
        <v>#NAME?</v>
      </c>
      <c r="B112" s="21" t="s">
        <v>60</v>
      </c>
      <c r="C112" s="21" t="s">
        <v>120</v>
      </c>
      <c r="D112" s="104">
        <f>Flyer!$D$20</f>
        <v>32</v>
      </c>
    </row>
    <row r="113" spans="1:4" x14ac:dyDescent="0.25">
      <c r="A113" s="21" t="e">
        <f t="shared" ca="1" si="0"/>
        <v>#NAME?</v>
      </c>
      <c r="B113" s="21" t="s">
        <v>60</v>
      </c>
      <c r="C113" s="21" t="s">
        <v>122</v>
      </c>
      <c r="D113" s="104">
        <f>Flyer!$D$20</f>
        <v>32</v>
      </c>
    </row>
    <row r="114" spans="1:4" x14ac:dyDescent="0.25">
      <c r="A114" s="21" t="e">
        <f t="shared" ca="1" si="0"/>
        <v>#NAME?</v>
      </c>
      <c r="B114" s="21" t="s">
        <v>60</v>
      </c>
      <c r="C114" s="21" t="s">
        <v>126</v>
      </c>
      <c r="D114" s="104">
        <f>Flyer!$D$20</f>
        <v>32</v>
      </c>
    </row>
    <row r="115" spans="1:4" x14ac:dyDescent="0.25">
      <c r="A115" s="21" t="e">
        <f t="shared" ca="1" si="0"/>
        <v>#NAME?</v>
      </c>
      <c r="B115" s="21" t="s">
        <v>60</v>
      </c>
      <c r="C115" s="21" t="s">
        <v>128</v>
      </c>
      <c r="D115" s="104">
        <f>Flyer!$D$20</f>
        <v>32</v>
      </c>
    </row>
    <row r="116" spans="1:4" x14ac:dyDescent="0.25">
      <c r="A116" s="21" t="e">
        <f t="shared" ca="1" si="0"/>
        <v>#NAME?</v>
      </c>
      <c r="B116" s="21" t="s">
        <v>60</v>
      </c>
      <c r="C116" s="21" t="s">
        <v>129</v>
      </c>
      <c r="D116" s="104">
        <f>Flyer!$D$20</f>
        <v>32</v>
      </c>
    </row>
    <row r="117" spans="1:4" x14ac:dyDescent="0.25">
      <c r="A117" s="21" t="e">
        <f t="shared" ca="1" si="0"/>
        <v>#NAME?</v>
      </c>
      <c r="B117" s="21" t="s">
        <v>60</v>
      </c>
      <c r="C117" s="21" t="s">
        <v>130</v>
      </c>
      <c r="D117" s="104">
        <f>Flyer!$D$20</f>
        <v>32</v>
      </c>
    </row>
    <row r="118" spans="1:4" x14ac:dyDescent="0.25">
      <c r="A118" s="21" t="e">
        <f t="shared" ca="1" si="0"/>
        <v>#NAME?</v>
      </c>
      <c r="B118" s="101" t="s">
        <v>63</v>
      </c>
      <c r="C118" s="21" t="s">
        <v>108</v>
      </c>
      <c r="D118" s="104">
        <f>Flyer!$G$18</f>
        <v>47</v>
      </c>
    </row>
    <row r="119" spans="1:4" x14ac:dyDescent="0.25">
      <c r="A119" s="21" t="e">
        <f t="shared" ca="1" si="0"/>
        <v>#NAME?</v>
      </c>
      <c r="B119" s="101" t="s">
        <v>63</v>
      </c>
      <c r="C119" s="21" t="s">
        <v>110</v>
      </c>
      <c r="D119" s="104">
        <f>Flyer!$G$18</f>
        <v>47</v>
      </c>
    </row>
    <row r="120" spans="1:4" x14ac:dyDescent="0.25">
      <c r="A120" s="21" t="e">
        <f t="shared" ca="1" si="0"/>
        <v>#NAME?</v>
      </c>
      <c r="B120" s="101" t="s">
        <v>63</v>
      </c>
      <c r="C120" s="21" t="s">
        <v>113</v>
      </c>
      <c r="D120" s="104">
        <f>Flyer!$G$18</f>
        <v>47</v>
      </c>
    </row>
    <row r="121" spans="1:4" x14ac:dyDescent="0.25">
      <c r="A121" s="21" t="e">
        <f t="shared" ca="1" si="0"/>
        <v>#NAME?</v>
      </c>
      <c r="B121" s="101" t="s">
        <v>63</v>
      </c>
      <c r="C121" s="21" t="s">
        <v>71</v>
      </c>
      <c r="D121" s="104">
        <f>Flyer!$G$18</f>
        <v>47</v>
      </c>
    </row>
    <row r="122" spans="1:4" x14ac:dyDescent="0.25">
      <c r="A122" s="21" t="e">
        <f t="shared" ca="1" si="0"/>
        <v>#NAME?</v>
      </c>
      <c r="B122" s="101" t="s">
        <v>63</v>
      </c>
      <c r="C122" s="21" t="s">
        <v>109</v>
      </c>
      <c r="D122" s="104">
        <f>Flyer!$G$19</f>
        <v>53</v>
      </c>
    </row>
    <row r="123" spans="1:4" x14ac:dyDescent="0.25">
      <c r="A123" s="21" t="e">
        <f t="shared" ca="1" si="0"/>
        <v>#NAME?</v>
      </c>
      <c r="B123" s="101" t="s">
        <v>63</v>
      </c>
      <c r="C123" s="21" t="s">
        <v>111</v>
      </c>
      <c r="D123" s="104">
        <f>Flyer!$G$19</f>
        <v>53</v>
      </c>
    </row>
    <row r="124" spans="1:4" x14ac:dyDescent="0.25">
      <c r="A124" s="21" t="e">
        <f t="shared" ca="1" si="0"/>
        <v>#NAME?</v>
      </c>
      <c r="B124" s="101" t="s">
        <v>63</v>
      </c>
      <c r="C124" s="21" t="s">
        <v>114</v>
      </c>
      <c r="D124" s="104">
        <f>Flyer!$G$19</f>
        <v>53</v>
      </c>
    </row>
    <row r="125" spans="1:4" x14ac:dyDescent="0.25">
      <c r="A125" s="21" t="e">
        <f t="shared" ca="1" si="0"/>
        <v>#NAME?</v>
      </c>
      <c r="B125" s="101" t="s">
        <v>63</v>
      </c>
      <c r="C125" s="21" t="s">
        <v>115</v>
      </c>
      <c r="D125" s="104">
        <f>Flyer!$G$19</f>
        <v>53</v>
      </c>
    </row>
    <row r="126" spans="1:4" x14ac:dyDescent="0.25">
      <c r="A126" s="21" t="e">
        <f t="shared" ca="1" si="0"/>
        <v>#NAME?</v>
      </c>
      <c r="B126" s="101" t="s">
        <v>63</v>
      </c>
      <c r="C126" s="21" t="s">
        <v>116</v>
      </c>
      <c r="D126" s="104">
        <f>Flyer!$G$19</f>
        <v>53</v>
      </c>
    </row>
    <row r="127" spans="1:4" x14ac:dyDescent="0.25">
      <c r="A127" s="21" t="e">
        <f t="shared" ca="1" si="0"/>
        <v>#NAME?</v>
      </c>
      <c r="B127" s="101" t="s">
        <v>63</v>
      </c>
      <c r="C127" s="21" t="s">
        <v>117</v>
      </c>
      <c r="D127" s="104">
        <f>Flyer!$G$19</f>
        <v>53</v>
      </c>
    </row>
    <row r="128" spans="1:4" x14ac:dyDescent="0.25">
      <c r="A128" s="21" t="e">
        <f t="shared" ca="1" si="0"/>
        <v>#NAME?</v>
      </c>
      <c r="B128" s="101" t="s">
        <v>63</v>
      </c>
      <c r="C128" s="21" t="s">
        <v>118</v>
      </c>
      <c r="D128" s="104">
        <f>Flyer!$G$19</f>
        <v>53</v>
      </c>
    </row>
    <row r="129" spans="1:4" x14ac:dyDescent="0.25">
      <c r="A129" s="21" t="e">
        <f t="shared" ca="1" si="0"/>
        <v>#NAME?</v>
      </c>
      <c r="B129" s="101" t="s">
        <v>63</v>
      </c>
      <c r="C129" s="21" t="s">
        <v>120</v>
      </c>
      <c r="D129" s="104">
        <f>Flyer!$G$20</f>
        <v>53</v>
      </c>
    </row>
    <row r="130" spans="1:4" x14ac:dyDescent="0.25">
      <c r="A130" s="21" t="e">
        <f t="shared" ca="1" si="0"/>
        <v>#NAME?</v>
      </c>
      <c r="B130" s="101" t="s">
        <v>63</v>
      </c>
      <c r="C130" s="21" t="s">
        <v>122</v>
      </c>
      <c r="D130" s="104">
        <f>Flyer!$G$20</f>
        <v>53</v>
      </c>
    </row>
    <row r="131" spans="1:4" x14ac:dyDescent="0.25">
      <c r="A131" s="21" t="e">
        <f t="shared" ca="1" si="0"/>
        <v>#NAME?</v>
      </c>
      <c r="B131" s="101" t="s">
        <v>63</v>
      </c>
      <c r="C131" s="21" t="s">
        <v>126</v>
      </c>
      <c r="D131" s="104">
        <f>Flyer!$G$20</f>
        <v>53</v>
      </c>
    </row>
    <row r="132" spans="1:4" x14ac:dyDescent="0.25">
      <c r="A132" s="21" t="e">
        <f t="shared" ca="1" si="0"/>
        <v>#NAME?</v>
      </c>
      <c r="B132" s="101" t="s">
        <v>63</v>
      </c>
      <c r="C132" s="21" t="s">
        <v>128</v>
      </c>
      <c r="D132" s="104">
        <f>Flyer!$G$20</f>
        <v>53</v>
      </c>
    </row>
    <row r="133" spans="1:4" x14ac:dyDescent="0.25">
      <c r="A133" s="21" t="e">
        <f t="shared" ca="1" si="0"/>
        <v>#NAME?</v>
      </c>
      <c r="B133" s="101" t="s">
        <v>63</v>
      </c>
      <c r="C133" s="21" t="s">
        <v>129</v>
      </c>
      <c r="D133" s="104">
        <f>Flyer!$G$20</f>
        <v>53</v>
      </c>
    </row>
    <row r="134" spans="1:4" x14ac:dyDescent="0.25">
      <c r="A134" s="21" t="e">
        <f t="shared" ca="1" si="0"/>
        <v>#NAME?</v>
      </c>
      <c r="B134" s="101" t="s">
        <v>63</v>
      </c>
      <c r="C134" s="21" t="s">
        <v>130</v>
      </c>
      <c r="D134" s="104">
        <f>Flyer!$G$20</f>
        <v>53</v>
      </c>
    </row>
    <row r="135" spans="1:4" x14ac:dyDescent="0.25">
      <c r="A135" s="21" t="e">
        <f t="shared" ca="1" si="0"/>
        <v>#NAME?</v>
      </c>
      <c r="B135" s="101" t="s">
        <v>112</v>
      </c>
      <c r="C135" s="21" t="s">
        <v>108</v>
      </c>
      <c r="D135" s="104">
        <f>Flyer!$M$38</f>
        <v>47</v>
      </c>
    </row>
    <row r="136" spans="1:4" x14ac:dyDescent="0.25">
      <c r="A136" s="21" t="e">
        <f t="shared" ca="1" si="0"/>
        <v>#NAME?</v>
      </c>
      <c r="B136" s="101" t="s">
        <v>112</v>
      </c>
      <c r="C136" s="21" t="s">
        <v>110</v>
      </c>
      <c r="D136" s="104">
        <f>Flyer!$M$38</f>
        <v>47</v>
      </c>
    </row>
    <row r="137" spans="1:4" x14ac:dyDescent="0.25">
      <c r="A137" s="21" t="e">
        <f t="shared" ca="1" si="0"/>
        <v>#NAME?</v>
      </c>
      <c r="B137" s="101" t="s">
        <v>112</v>
      </c>
      <c r="C137" s="21" t="s">
        <v>113</v>
      </c>
      <c r="D137" s="104">
        <f>Flyer!$M$38</f>
        <v>47</v>
      </c>
    </row>
    <row r="138" spans="1:4" x14ac:dyDescent="0.25">
      <c r="A138" s="21" t="e">
        <f t="shared" ca="1" si="0"/>
        <v>#NAME?</v>
      </c>
      <c r="B138" s="101" t="s">
        <v>112</v>
      </c>
      <c r="C138" s="21" t="s">
        <v>71</v>
      </c>
      <c r="D138" s="104">
        <f>Flyer!$M$38</f>
        <v>47</v>
      </c>
    </row>
    <row r="139" spans="1:4" x14ac:dyDescent="0.25">
      <c r="A139" s="21" t="e">
        <f t="shared" ca="1" si="0"/>
        <v>#NAME?</v>
      </c>
      <c r="B139" s="101" t="s">
        <v>112</v>
      </c>
      <c r="C139" s="21" t="s">
        <v>109</v>
      </c>
      <c r="D139" s="104">
        <f>Flyer!$M$39</f>
        <v>53</v>
      </c>
    </row>
    <row r="140" spans="1:4" x14ac:dyDescent="0.25">
      <c r="A140" s="21" t="e">
        <f t="shared" ca="1" si="0"/>
        <v>#NAME?</v>
      </c>
      <c r="B140" s="101" t="s">
        <v>112</v>
      </c>
      <c r="C140" s="21" t="s">
        <v>111</v>
      </c>
      <c r="D140" s="104">
        <f>Flyer!$M$39</f>
        <v>53</v>
      </c>
    </row>
    <row r="141" spans="1:4" x14ac:dyDescent="0.25">
      <c r="A141" s="21" t="e">
        <f t="shared" ca="1" si="0"/>
        <v>#NAME?</v>
      </c>
      <c r="B141" s="101" t="s">
        <v>112</v>
      </c>
      <c r="C141" s="21" t="s">
        <v>114</v>
      </c>
      <c r="D141" s="104">
        <f>Flyer!$M$39</f>
        <v>53</v>
      </c>
    </row>
    <row r="142" spans="1:4" x14ac:dyDescent="0.25">
      <c r="A142" s="21" t="e">
        <f t="shared" ca="1" si="0"/>
        <v>#NAME?</v>
      </c>
      <c r="B142" s="101" t="s">
        <v>112</v>
      </c>
      <c r="C142" s="21" t="s">
        <v>115</v>
      </c>
      <c r="D142" s="104">
        <f>Flyer!$M$39</f>
        <v>53</v>
      </c>
    </row>
    <row r="143" spans="1:4" x14ac:dyDescent="0.25">
      <c r="A143" s="21" t="e">
        <f t="shared" ca="1" si="0"/>
        <v>#NAME?</v>
      </c>
      <c r="B143" s="101" t="s">
        <v>112</v>
      </c>
      <c r="C143" s="21" t="s">
        <v>116</v>
      </c>
      <c r="D143" s="104">
        <f>Flyer!$M$39</f>
        <v>53</v>
      </c>
    </row>
    <row r="144" spans="1:4" x14ac:dyDescent="0.25">
      <c r="A144" s="21" t="e">
        <f t="shared" ca="1" si="0"/>
        <v>#NAME?</v>
      </c>
      <c r="B144" s="101" t="s">
        <v>112</v>
      </c>
      <c r="C144" s="21" t="s">
        <v>117</v>
      </c>
      <c r="D144" s="104">
        <f>Flyer!$M$39</f>
        <v>53</v>
      </c>
    </row>
    <row r="145" spans="1:4" x14ac:dyDescent="0.25">
      <c r="A145" s="21" t="e">
        <f t="shared" ca="1" si="0"/>
        <v>#NAME?</v>
      </c>
      <c r="B145" s="101" t="s">
        <v>112</v>
      </c>
      <c r="C145" s="21" t="s">
        <v>118</v>
      </c>
      <c r="D145" s="104">
        <f>Flyer!$M$39</f>
        <v>53</v>
      </c>
    </row>
    <row r="146" spans="1:4" x14ac:dyDescent="0.25">
      <c r="A146" s="21" t="e">
        <f t="shared" ca="1" si="0"/>
        <v>#NAME?</v>
      </c>
      <c r="B146" s="101" t="s">
        <v>112</v>
      </c>
      <c r="C146" s="21" t="s">
        <v>120</v>
      </c>
      <c r="D146" s="104">
        <f>Flyer!$M$40</f>
        <v>53</v>
      </c>
    </row>
    <row r="147" spans="1:4" x14ac:dyDescent="0.25">
      <c r="A147" s="21" t="e">
        <f t="shared" ca="1" si="0"/>
        <v>#NAME?</v>
      </c>
      <c r="B147" s="101" t="s">
        <v>112</v>
      </c>
      <c r="C147" s="21" t="s">
        <v>122</v>
      </c>
      <c r="D147" s="104">
        <f>Flyer!$M$40</f>
        <v>53</v>
      </c>
    </row>
    <row r="148" spans="1:4" x14ac:dyDescent="0.25">
      <c r="A148" s="21" t="e">
        <f t="shared" ca="1" si="0"/>
        <v>#NAME?</v>
      </c>
      <c r="B148" s="101" t="s">
        <v>112</v>
      </c>
      <c r="C148" s="21" t="s">
        <v>126</v>
      </c>
      <c r="D148" s="104">
        <f>Flyer!$M$40</f>
        <v>53</v>
      </c>
    </row>
    <row r="149" spans="1:4" x14ac:dyDescent="0.25">
      <c r="A149" s="21" t="e">
        <f t="shared" ca="1" si="0"/>
        <v>#NAME?</v>
      </c>
      <c r="B149" s="101" t="s">
        <v>112</v>
      </c>
      <c r="C149" s="21" t="s">
        <v>128</v>
      </c>
      <c r="D149" s="104">
        <f>Flyer!$M$40</f>
        <v>53</v>
      </c>
    </row>
    <row r="150" spans="1:4" x14ac:dyDescent="0.25">
      <c r="A150" s="21" t="e">
        <f t="shared" ca="1" si="0"/>
        <v>#NAME?</v>
      </c>
      <c r="B150" s="101" t="s">
        <v>112</v>
      </c>
      <c r="C150" s="21" t="s">
        <v>129</v>
      </c>
      <c r="D150" s="104">
        <f>Flyer!$M$40</f>
        <v>53</v>
      </c>
    </row>
    <row r="151" spans="1:4" x14ac:dyDescent="0.25">
      <c r="A151" s="21" t="e">
        <f t="shared" ca="1" si="0"/>
        <v>#NAME?</v>
      </c>
      <c r="B151" s="101" t="s">
        <v>112</v>
      </c>
      <c r="C151" s="21" t="s">
        <v>130</v>
      </c>
      <c r="D151" s="104">
        <f>Flyer!$M$40</f>
        <v>53</v>
      </c>
    </row>
    <row r="152" spans="1:4" x14ac:dyDescent="0.25">
      <c r="A152" s="21" t="e">
        <f t="shared" ca="1" si="0"/>
        <v>#NAME?</v>
      </c>
      <c r="B152" s="101" t="s">
        <v>64</v>
      </c>
      <c r="C152" s="21" t="s">
        <v>108</v>
      </c>
      <c r="D152" s="104">
        <f>Flyer!$J$18</f>
        <v>20</v>
      </c>
    </row>
    <row r="153" spans="1:4" x14ac:dyDescent="0.25">
      <c r="A153" s="21" t="e">
        <f t="shared" ca="1" si="0"/>
        <v>#NAME?</v>
      </c>
      <c r="B153" s="101" t="s">
        <v>64</v>
      </c>
      <c r="C153" s="21" t="s">
        <v>110</v>
      </c>
      <c r="D153" s="104">
        <f>Flyer!$J$18</f>
        <v>20</v>
      </c>
    </row>
    <row r="154" spans="1:4" x14ac:dyDescent="0.25">
      <c r="A154" s="21" t="e">
        <f t="shared" ca="1" si="0"/>
        <v>#NAME?</v>
      </c>
      <c r="B154" s="101" t="s">
        <v>64</v>
      </c>
      <c r="C154" s="21" t="s">
        <v>113</v>
      </c>
      <c r="D154" s="104">
        <f>Flyer!$J$18</f>
        <v>20</v>
      </c>
    </row>
    <row r="155" spans="1:4" x14ac:dyDescent="0.25">
      <c r="A155" s="21" t="e">
        <f t="shared" ca="1" si="0"/>
        <v>#NAME?</v>
      </c>
      <c r="B155" s="101" t="s">
        <v>64</v>
      </c>
      <c r="C155" s="21" t="s">
        <v>71</v>
      </c>
      <c r="D155" s="104">
        <f>Flyer!$J$18</f>
        <v>20</v>
      </c>
    </row>
    <row r="156" spans="1:4" x14ac:dyDescent="0.25">
      <c r="A156" s="21" t="e">
        <f t="shared" ca="1" si="0"/>
        <v>#NAME?</v>
      </c>
      <c r="B156" s="101" t="s">
        <v>64</v>
      </c>
      <c r="C156" s="21" t="s">
        <v>109</v>
      </c>
      <c r="D156" s="104">
        <f>Flyer!$J$19</f>
        <v>23</v>
      </c>
    </row>
    <row r="157" spans="1:4" x14ac:dyDescent="0.25">
      <c r="A157" s="21" t="e">
        <f t="shared" ca="1" si="0"/>
        <v>#NAME?</v>
      </c>
      <c r="B157" s="101" t="s">
        <v>64</v>
      </c>
      <c r="C157" s="21" t="s">
        <v>111</v>
      </c>
      <c r="D157" s="104">
        <f>Flyer!$J$19</f>
        <v>23</v>
      </c>
    </row>
    <row r="158" spans="1:4" x14ac:dyDescent="0.25">
      <c r="A158" s="21" t="e">
        <f t="shared" ca="1" si="0"/>
        <v>#NAME?</v>
      </c>
      <c r="B158" s="101" t="s">
        <v>64</v>
      </c>
      <c r="C158" s="21" t="s">
        <v>114</v>
      </c>
      <c r="D158" s="104">
        <f>Flyer!$J$19</f>
        <v>23</v>
      </c>
    </row>
    <row r="159" spans="1:4" x14ac:dyDescent="0.25">
      <c r="A159" s="21" t="e">
        <f t="shared" ca="1" si="0"/>
        <v>#NAME?</v>
      </c>
      <c r="B159" s="101" t="s">
        <v>64</v>
      </c>
      <c r="C159" s="21" t="s">
        <v>115</v>
      </c>
      <c r="D159" s="104">
        <f>Flyer!$J$19</f>
        <v>23</v>
      </c>
    </row>
    <row r="160" spans="1:4" x14ac:dyDescent="0.25">
      <c r="A160" s="21" t="e">
        <f t="shared" ca="1" si="0"/>
        <v>#NAME?</v>
      </c>
      <c r="B160" s="101" t="s">
        <v>64</v>
      </c>
      <c r="C160" s="21" t="s">
        <v>116</v>
      </c>
      <c r="D160" s="104">
        <f>Flyer!$J$19</f>
        <v>23</v>
      </c>
    </row>
    <row r="161" spans="1:4" x14ac:dyDescent="0.25">
      <c r="A161" s="21" t="e">
        <f t="shared" ca="1" si="0"/>
        <v>#NAME?</v>
      </c>
      <c r="B161" s="101" t="s">
        <v>64</v>
      </c>
      <c r="C161" s="21" t="s">
        <v>117</v>
      </c>
      <c r="D161" s="104">
        <f>Flyer!$J$19</f>
        <v>23</v>
      </c>
    </row>
    <row r="162" spans="1:4" x14ac:dyDescent="0.25">
      <c r="A162" s="21" t="e">
        <f t="shared" ca="1" si="0"/>
        <v>#NAME?</v>
      </c>
      <c r="B162" s="101" t="s">
        <v>64</v>
      </c>
      <c r="C162" s="21" t="s">
        <v>120</v>
      </c>
      <c r="D162" s="104">
        <f>Flyer!$J$20</f>
        <v>23</v>
      </c>
    </row>
    <row r="163" spans="1:4" x14ac:dyDescent="0.25">
      <c r="A163" s="21" t="e">
        <f t="shared" ca="1" si="0"/>
        <v>#NAME?</v>
      </c>
      <c r="B163" s="101" t="s">
        <v>64</v>
      </c>
      <c r="C163" s="21" t="s">
        <v>122</v>
      </c>
      <c r="D163" s="104">
        <f>Flyer!$J$20</f>
        <v>23</v>
      </c>
    </row>
    <row r="164" spans="1:4" x14ac:dyDescent="0.25">
      <c r="A164" s="21" t="e">
        <f t="shared" ca="1" si="0"/>
        <v>#NAME?</v>
      </c>
      <c r="B164" s="101" t="s">
        <v>64</v>
      </c>
      <c r="C164" s="21" t="s">
        <v>126</v>
      </c>
      <c r="D164" s="104">
        <f>Flyer!$J$20</f>
        <v>23</v>
      </c>
    </row>
    <row r="165" spans="1:4" x14ac:dyDescent="0.25">
      <c r="A165" s="21" t="e">
        <f t="shared" ca="1" si="0"/>
        <v>#NAME?</v>
      </c>
      <c r="B165" s="101" t="s">
        <v>64</v>
      </c>
      <c r="C165" s="21" t="s">
        <v>128</v>
      </c>
      <c r="D165" s="104">
        <f>Flyer!$J$20</f>
        <v>23</v>
      </c>
    </row>
    <row r="166" spans="1:4" x14ac:dyDescent="0.25">
      <c r="A166" s="21" t="e">
        <f t="shared" ref="A166:A229" ca="1" si="1">_xlfn.CONCAT(B166,C166)</f>
        <v>#NAME?</v>
      </c>
      <c r="B166" s="101" t="s">
        <v>64</v>
      </c>
      <c r="C166" s="21" t="s">
        <v>129</v>
      </c>
      <c r="D166" s="104">
        <f>Flyer!$J$20</f>
        <v>23</v>
      </c>
    </row>
    <row r="167" spans="1:4" x14ac:dyDescent="0.25">
      <c r="A167" s="21" t="e">
        <f t="shared" ca="1" si="1"/>
        <v>#NAME?</v>
      </c>
      <c r="B167" s="101" t="s">
        <v>64</v>
      </c>
      <c r="C167" s="21" t="s">
        <v>130</v>
      </c>
      <c r="D167" s="104">
        <f>Flyer!$J$20</f>
        <v>23</v>
      </c>
    </row>
    <row r="168" spans="1:4" x14ac:dyDescent="0.25">
      <c r="A168" s="21" t="e">
        <f t="shared" ca="1" si="1"/>
        <v>#NAME?</v>
      </c>
      <c r="B168" s="101" t="s">
        <v>65</v>
      </c>
      <c r="C168" s="21" t="s">
        <v>108</v>
      </c>
      <c r="D168" s="104">
        <f>Flyer!$M$18</f>
        <v>26</v>
      </c>
    </row>
    <row r="169" spans="1:4" x14ac:dyDescent="0.25">
      <c r="A169" s="21" t="e">
        <f t="shared" ca="1" si="1"/>
        <v>#NAME?</v>
      </c>
      <c r="B169" s="101" t="s">
        <v>65</v>
      </c>
      <c r="C169" s="21" t="s">
        <v>110</v>
      </c>
      <c r="D169" s="104">
        <f>Flyer!$M$18</f>
        <v>26</v>
      </c>
    </row>
    <row r="170" spans="1:4" x14ac:dyDescent="0.25">
      <c r="A170" s="21" t="e">
        <f t="shared" ca="1" si="1"/>
        <v>#NAME?</v>
      </c>
      <c r="B170" s="101" t="s">
        <v>65</v>
      </c>
      <c r="C170" s="21" t="s">
        <v>113</v>
      </c>
      <c r="D170" s="104">
        <f>Flyer!$M$18</f>
        <v>26</v>
      </c>
    </row>
    <row r="171" spans="1:4" x14ac:dyDescent="0.25">
      <c r="A171" s="21" t="e">
        <f t="shared" ca="1" si="1"/>
        <v>#NAME?</v>
      </c>
      <c r="B171" s="101" t="s">
        <v>65</v>
      </c>
      <c r="C171" s="21" t="s">
        <v>71</v>
      </c>
      <c r="D171" s="104">
        <f>Flyer!$M$18</f>
        <v>26</v>
      </c>
    </row>
    <row r="172" spans="1:4" x14ac:dyDescent="0.25">
      <c r="A172" s="21" t="e">
        <f t="shared" ca="1" si="1"/>
        <v>#NAME?</v>
      </c>
      <c r="B172" s="101" t="s">
        <v>65</v>
      </c>
      <c r="C172" s="21" t="s">
        <v>109</v>
      </c>
      <c r="D172" s="104">
        <f>Flyer!$M$19</f>
        <v>29</v>
      </c>
    </row>
    <row r="173" spans="1:4" x14ac:dyDescent="0.25">
      <c r="A173" s="21" t="e">
        <f t="shared" ca="1" si="1"/>
        <v>#NAME?</v>
      </c>
      <c r="B173" s="101" t="s">
        <v>65</v>
      </c>
      <c r="C173" s="21" t="s">
        <v>111</v>
      </c>
      <c r="D173" s="104">
        <f>Flyer!$M$19</f>
        <v>29</v>
      </c>
    </row>
    <row r="174" spans="1:4" x14ac:dyDescent="0.25">
      <c r="A174" s="21" t="e">
        <f t="shared" ca="1" si="1"/>
        <v>#NAME?</v>
      </c>
      <c r="B174" s="101" t="s">
        <v>65</v>
      </c>
      <c r="C174" s="21" t="s">
        <v>114</v>
      </c>
      <c r="D174" s="104">
        <f>Flyer!$M$19</f>
        <v>29</v>
      </c>
    </row>
    <row r="175" spans="1:4" x14ac:dyDescent="0.25">
      <c r="A175" s="21" t="e">
        <f t="shared" ca="1" si="1"/>
        <v>#NAME?</v>
      </c>
      <c r="B175" s="101" t="s">
        <v>65</v>
      </c>
      <c r="C175" s="21" t="s">
        <v>115</v>
      </c>
      <c r="D175" s="104">
        <f>Flyer!$M$19</f>
        <v>29</v>
      </c>
    </row>
    <row r="176" spans="1:4" x14ac:dyDescent="0.25">
      <c r="A176" s="21" t="e">
        <f t="shared" ca="1" si="1"/>
        <v>#NAME?</v>
      </c>
      <c r="B176" s="101" t="s">
        <v>65</v>
      </c>
      <c r="C176" s="21" t="s">
        <v>116</v>
      </c>
      <c r="D176" s="104">
        <f>Flyer!$M$19</f>
        <v>29</v>
      </c>
    </row>
    <row r="177" spans="1:4" x14ac:dyDescent="0.25">
      <c r="A177" s="21" t="e">
        <f t="shared" ca="1" si="1"/>
        <v>#NAME?</v>
      </c>
      <c r="B177" s="101" t="s">
        <v>65</v>
      </c>
      <c r="C177" s="21" t="s">
        <v>117</v>
      </c>
      <c r="D177" s="104">
        <f>Flyer!$M$19</f>
        <v>29</v>
      </c>
    </row>
    <row r="178" spans="1:4" x14ac:dyDescent="0.25">
      <c r="A178" s="21" t="e">
        <f t="shared" ca="1" si="1"/>
        <v>#NAME?</v>
      </c>
      <c r="B178" s="101" t="s">
        <v>65</v>
      </c>
      <c r="C178" s="21" t="s">
        <v>118</v>
      </c>
      <c r="D178" s="104">
        <f>Flyer!$M$20</f>
        <v>29</v>
      </c>
    </row>
    <row r="179" spans="1:4" x14ac:dyDescent="0.25">
      <c r="A179" s="21" t="e">
        <f t="shared" ca="1" si="1"/>
        <v>#NAME?</v>
      </c>
      <c r="B179" s="101" t="s">
        <v>65</v>
      </c>
      <c r="C179" s="21" t="s">
        <v>120</v>
      </c>
      <c r="D179" s="104">
        <f>Flyer!$M$20</f>
        <v>29</v>
      </c>
    </row>
    <row r="180" spans="1:4" x14ac:dyDescent="0.25">
      <c r="A180" s="21" t="e">
        <f t="shared" ca="1" si="1"/>
        <v>#NAME?</v>
      </c>
      <c r="B180" s="101" t="s">
        <v>65</v>
      </c>
      <c r="C180" s="21" t="s">
        <v>122</v>
      </c>
      <c r="D180" s="104">
        <f>Flyer!$M$20</f>
        <v>29</v>
      </c>
    </row>
    <row r="181" spans="1:4" x14ac:dyDescent="0.25">
      <c r="A181" s="21" t="e">
        <f t="shared" ca="1" si="1"/>
        <v>#NAME?</v>
      </c>
      <c r="B181" s="101" t="s">
        <v>65</v>
      </c>
      <c r="C181" s="21" t="s">
        <v>126</v>
      </c>
      <c r="D181" s="104">
        <f>Flyer!$M$20</f>
        <v>29</v>
      </c>
    </row>
    <row r="182" spans="1:4" x14ac:dyDescent="0.25">
      <c r="A182" s="21" t="e">
        <f t="shared" ca="1" si="1"/>
        <v>#NAME?</v>
      </c>
      <c r="B182" s="101" t="s">
        <v>65</v>
      </c>
      <c r="C182" s="21" t="s">
        <v>128</v>
      </c>
      <c r="D182" s="104">
        <f>Flyer!$M$20</f>
        <v>29</v>
      </c>
    </row>
    <row r="183" spans="1:4" x14ac:dyDescent="0.25">
      <c r="A183" s="21" t="e">
        <f t="shared" ca="1" si="1"/>
        <v>#NAME?</v>
      </c>
      <c r="B183" s="101" t="s">
        <v>65</v>
      </c>
      <c r="C183" s="21" t="s">
        <v>129</v>
      </c>
      <c r="D183" s="104">
        <f>Flyer!$M$20</f>
        <v>29</v>
      </c>
    </row>
    <row r="184" spans="1:4" x14ac:dyDescent="0.25">
      <c r="A184" s="21" t="e">
        <f t="shared" ca="1" si="1"/>
        <v>#NAME?</v>
      </c>
      <c r="B184" s="101" t="s">
        <v>65</v>
      </c>
      <c r="C184" s="21" t="s">
        <v>130</v>
      </c>
      <c r="D184" s="104">
        <f>Flyer!$M$20</f>
        <v>29</v>
      </c>
    </row>
    <row r="185" spans="1:4" x14ac:dyDescent="0.25">
      <c r="A185" s="21" t="e">
        <f t="shared" ca="1" si="1"/>
        <v>#NAME?</v>
      </c>
      <c r="B185" s="101" t="s">
        <v>66</v>
      </c>
      <c r="C185" s="21" t="s">
        <v>109</v>
      </c>
      <c r="D185" s="104">
        <f>Flyer!$G$39</f>
        <v>34</v>
      </c>
    </row>
    <row r="186" spans="1:4" x14ac:dyDescent="0.25">
      <c r="A186" s="21" t="e">
        <f t="shared" ca="1" si="1"/>
        <v>#NAME?</v>
      </c>
      <c r="B186" s="101" t="s">
        <v>66</v>
      </c>
      <c r="C186" s="21" t="s">
        <v>111</v>
      </c>
      <c r="D186" s="104">
        <f>Flyer!$G$39</f>
        <v>34</v>
      </c>
    </row>
    <row r="187" spans="1:4" x14ac:dyDescent="0.25">
      <c r="A187" s="21" t="e">
        <f t="shared" ca="1" si="1"/>
        <v>#NAME?</v>
      </c>
      <c r="B187" s="101" t="s">
        <v>66</v>
      </c>
      <c r="C187" s="21" t="s">
        <v>114</v>
      </c>
      <c r="D187" s="104">
        <f>Flyer!$G$39</f>
        <v>34</v>
      </c>
    </row>
    <row r="188" spans="1:4" x14ac:dyDescent="0.25">
      <c r="A188" s="21" t="e">
        <f t="shared" ca="1" si="1"/>
        <v>#NAME?</v>
      </c>
      <c r="B188" s="101" t="s">
        <v>66</v>
      </c>
      <c r="C188" s="21" t="s">
        <v>115</v>
      </c>
      <c r="D188" s="104">
        <f>Flyer!$G$39</f>
        <v>34</v>
      </c>
    </row>
    <row r="189" spans="1:4" x14ac:dyDescent="0.25">
      <c r="A189" s="21" t="e">
        <f t="shared" ca="1" si="1"/>
        <v>#NAME?</v>
      </c>
      <c r="B189" s="101" t="s">
        <v>66</v>
      </c>
      <c r="C189" s="21" t="s">
        <v>116</v>
      </c>
      <c r="D189" s="104">
        <f>Flyer!$G$39</f>
        <v>34</v>
      </c>
    </row>
    <row r="190" spans="1:4" x14ac:dyDescent="0.25">
      <c r="A190" s="21" t="e">
        <f t="shared" ca="1" si="1"/>
        <v>#NAME?</v>
      </c>
      <c r="B190" s="101" t="s">
        <v>66</v>
      </c>
      <c r="C190" s="21" t="s">
        <v>117</v>
      </c>
      <c r="D190" s="104">
        <f>Flyer!$G$39</f>
        <v>34</v>
      </c>
    </row>
    <row r="191" spans="1:4" x14ac:dyDescent="0.25">
      <c r="A191" s="21" t="e">
        <f t="shared" ca="1" si="1"/>
        <v>#NAME?</v>
      </c>
      <c r="B191" s="101" t="s">
        <v>66</v>
      </c>
      <c r="C191" s="21" t="s">
        <v>118</v>
      </c>
      <c r="D191" s="104">
        <f>Flyer!$G$39</f>
        <v>34</v>
      </c>
    </row>
    <row r="192" spans="1:4" x14ac:dyDescent="0.25">
      <c r="A192" s="21" t="e">
        <f t="shared" ca="1" si="1"/>
        <v>#NAME?</v>
      </c>
      <c r="B192" s="101" t="s">
        <v>66</v>
      </c>
      <c r="C192" s="21" t="s">
        <v>120</v>
      </c>
      <c r="D192" s="104">
        <f>Flyer!$G$40</f>
        <v>34</v>
      </c>
    </row>
    <row r="193" spans="1:4" x14ac:dyDescent="0.25">
      <c r="A193" s="21" t="e">
        <f t="shared" ca="1" si="1"/>
        <v>#NAME?</v>
      </c>
      <c r="B193" s="101" t="s">
        <v>66</v>
      </c>
      <c r="C193" s="21" t="s">
        <v>122</v>
      </c>
      <c r="D193" s="104">
        <f>Flyer!$G$40</f>
        <v>34</v>
      </c>
    </row>
    <row r="194" spans="1:4" x14ac:dyDescent="0.25">
      <c r="A194" s="21" t="e">
        <f t="shared" ca="1" si="1"/>
        <v>#NAME?</v>
      </c>
      <c r="B194" s="101" t="s">
        <v>66</v>
      </c>
      <c r="C194" s="21" t="s">
        <v>126</v>
      </c>
      <c r="D194" s="104">
        <f>Flyer!$G$40</f>
        <v>34</v>
      </c>
    </row>
    <row r="195" spans="1:4" x14ac:dyDescent="0.25">
      <c r="A195" s="21" t="e">
        <f t="shared" ca="1" si="1"/>
        <v>#NAME?</v>
      </c>
      <c r="B195" s="101" t="s">
        <v>66</v>
      </c>
      <c r="C195" s="21" t="s">
        <v>128</v>
      </c>
      <c r="D195" s="104">
        <f>Flyer!$G$40</f>
        <v>34</v>
      </c>
    </row>
    <row r="196" spans="1:4" x14ac:dyDescent="0.25">
      <c r="A196" s="21" t="e">
        <f t="shared" ca="1" si="1"/>
        <v>#NAME?</v>
      </c>
      <c r="B196" s="101" t="s">
        <v>66</v>
      </c>
      <c r="C196" s="21" t="s">
        <v>129</v>
      </c>
      <c r="D196" s="104">
        <f>Flyer!$G$40</f>
        <v>34</v>
      </c>
    </row>
    <row r="197" spans="1:4" x14ac:dyDescent="0.25">
      <c r="A197" s="21" t="e">
        <f t="shared" ca="1" si="1"/>
        <v>#NAME?</v>
      </c>
      <c r="B197" s="101" t="s">
        <v>66</v>
      </c>
      <c r="C197" s="21" t="s">
        <v>130</v>
      </c>
      <c r="D197" s="104">
        <f>Flyer!$G$40</f>
        <v>34</v>
      </c>
    </row>
    <row r="198" spans="1:4" x14ac:dyDescent="0.25">
      <c r="A198" s="21" t="e">
        <f t="shared" ca="1" si="1"/>
        <v>#NAME?</v>
      </c>
      <c r="B198" s="101" t="s">
        <v>67</v>
      </c>
      <c r="C198" s="21" t="s">
        <v>110</v>
      </c>
      <c r="D198" s="104">
        <f>Flyer!$D$31</f>
        <v>20</v>
      </c>
    </row>
    <row r="199" spans="1:4" x14ac:dyDescent="0.25">
      <c r="A199" s="21" t="e">
        <f t="shared" ca="1" si="1"/>
        <v>#NAME?</v>
      </c>
      <c r="B199" s="101" t="s">
        <v>67</v>
      </c>
      <c r="C199" s="21" t="s">
        <v>113</v>
      </c>
      <c r="D199" s="104">
        <f>Flyer!$D$31</f>
        <v>20</v>
      </c>
    </row>
    <row r="200" spans="1:4" x14ac:dyDescent="0.25">
      <c r="A200" s="21" t="e">
        <f t="shared" ca="1" si="1"/>
        <v>#NAME?</v>
      </c>
      <c r="B200" s="101" t="s">
        <v>67</v>
      </c>
      <c r="C200" s="21" t="s">
        <v>71</v>
      </c>
      <c r="D200" s="104">
        <f>Flyer!$D$31</f>
        <v>20</v>
      </c>
    </row>
    <row r="201" spans="1:4" x14ac:dyDescent="0.25">
      <c r="A201" s="21" t="e">
        <f t="shared" ca="1" si="1"/>
        <v>#NAME?</v>
      </c>
      <c r="B201" s="101" t="s">
        <v>67</v>
      </c>
      <c r="C201" s="21" t="s">
        <v>109</v>
      </c>
      <c r="D201" s="104">
        <f>Flyer!$D$32</f>
        <v>23</v>
      </c>
    </row>
    <row r="202" spans="1:4" x14ac:dyDescent="0.25">
      <c r="A202" s="21" t="e">
        <f t="shared" ca="1" si="1"/>
        <v>#NAME?</v>
      </c>
      <c r="B202" s="101" t="s">
        <v>67</v>
      </c>
      <c r="C202" s="21" t="s">
        <v>111</v>
      </c>
      <c r="D202" s="104">
        <f>Flyer!$D$32</f>
        <v>23</v>
      </c>
    </row>
    <row r="203" spans="1:4" x14ac:dyDescent="0.25">
      <c r="A203" s="21" t="e">
        <f t="shared" ca="1" si="1"/>
        <v>#NAME?</v>
      </c>
      <c r="B203" s="101" t="s">
        <v>67</v>
      </c>
      <c r="C203" s="21" t="s">
        <v>114</v>
      </c>
      <c r="D203" s="104">
        <f>Flyer!$D$32</f>
        <v>23</v>
      </c>
    </row>
    <row r="204" spans="1:4" x14ac:dyDescent="0.25">
      <c r="A204" s="21" t="e">
        <f t="shared" ca="1" si="1"/>
        <v>#NAME?</v>
      </c>
      <c r="B204" s="101" t="s">
        <v>67</v>
      </c>
      <c r="C204" s="21" t="s">
        <v>115</v>
      </c>
      <c r="D204" s="104">
        <f>Flyer!$D$32</f>
        <v>23</v>
      </c>
    </row>
    <row r="205" spans="1:4" x14ac:dyDescent="0.25">
      <c r="A205" s="21" t="e">
        <f t="shared" ca="1" si="1"/>
        <v>#NAME?</v>
      </c>
      <c r="B205" s="101" t="s">
        <v>67</v>
      </c>
      <c r="C205" s="21" t="s">
        <v>116</v>
      </c>
      <c r="D205" s="104">
        <f>Flyer!$D$32</f>
        <v>23</v>
      </c>
    </row>
    <row r="206" spans="1:4" x14ac:dyDescent="0.25">
      <c r="A206" s="21" t="e">
        <f t="shared" ca="1" si="1"/>
        <v>#NAME?</v>
      </c>
      <c r="B206" s="101" t="s">
        <v>67</v>
      </c>
      <c r="C206" s="21" t="s">
        <v>117</v>
      </c>
      <c r="D206" s="104">
        <f>Flyer!$D$32</f>
        <v>23</v>
      </c>
    </row>
    <row r="207" spans="1:4" x14ac:dyDescent="0.25">
      <c r="A207" s="21" t="e">
        <f t="shared" ca="1" si="1"/>
        <v>#NAME?</v>
      </c>
      <c r="B207" s="101" t="s">
        <v>67</v>
      </c>
      <c r="C207" s="21" t="s">
        <v>118</v>
      </c>
      <c r="D207" s="104">
        <f>Flyer!$D$32</f>
        <v>23</v>
      </c>
    </row>
    <row r="208" spans="1:4" x14ac:dyDescent="0.25">
      <c r="A208" s="21" t="e">
        <f t="shared" ca="1" si="1"/>
        <v>#NAME?</v>
      </c>
      <c r="B208" s="101" t="s">
        <v>67</v>
      </c>
      <c r="C208" s="21" t="s">
        <v>120</v>
      </c>
      <c r="D208" s="104">
        <f>Flyer!$D$33</f>
        <v>23</v>
      </c>
    </row>
    <row r="209" spans="1:4" x14ac:dyDescent="0.25">
      <c r="A209" s="21" t="e">
        <f t="shared" ca="1" si="1"/>
        <v>#NAME?</v>
      </c>
      <c r="B209" s="101" t="s">
        <v>67</v>
      </c>
      <c r="C209" s="21" t="s">
        <v>122</v>
      </c>
      <c r="D209" s="104">
        <f>Flyer!$D$33</f>
        <v>23</v>
      </c>
    </row>
    <row r="210" spans="1:4" x14ac:dyDescent="0.25">
      <c r="A210" s="21" t="e">
        <f t="shared" ca="1" si="1"/>
        <v>#NAME?</v>
      </c>
      <c r="B210" s="101" t="s">
        <v>67</v>
      </c>
      <c r="C210" s="21" t="s">
        <v>126</v>
      </c>
      <c r="D210" s="104">
        <f>Flyer!$D$33</f>
        <v>23</v>
      </c>
    </row>
    <row r="211" spans="1:4" x14ac:dyDescent="0.25">
      <c r="A211" s="21" t="e">
        <f t="shared" ca="1" si="1"/>
        <v>#NAME?</v>
      </c>
      <c r="B211" s="101" t="s">
        <v>67</v>
      </c>
      <c r="C211" s="21" t="s">
        <v>128</v>
      </c>
      <c r="D211" s="104">
        <f>Flyer!$D$33</f>
        <v>23</v>
      </c>
    </row>
    <row r="212" spans="1:4" x14ac:dyDescent="0.25">
      <c r="A212" s="21" t="e">
        <f t="shared" ca="1" si="1"/>
        <v>#NAME?</v>
      </c>
      <c r="B212" s="101" t="s">
        <v>67</v>
      </c>
      <c r="C212" s="21" t="s">
        <v>129</v>
      </c>
      <c r="D212" s="104">
        <f>Flyer!$D$33</f>
        <v>23</v>
      </c>
    </row>
    <row r="213" spans="1:4" x14ac:dyDescent="0.25">
      <c r="A213" s="21" t="e">
        <f t="shared" ca="1" si="1"/>
        <v>#NAME?</v>
      </c>
      <c r="B213" s="101" t="s">
        <v>67</v>
      </c>
      <c r="C213" s="21" t="s">
        <v>130</v>
      </c>
      <c r="D213" s="104">
        <f>Flyer!$D$33</f>
        <v>23</v>
      </c>
    </row>
    <row r="214" spans="1:4" x14ac:dyDescent="0.25">
      <c r="A214" s="21" t="e">
        <f t="shared" ca="1" si="1"/>
        <v>#NAME?</v>
      </c>
      <c r="B214" s="101" t="s">
        <v>119</v>
      </c>
      <c r="C214" s="21" t="s">
        <v>110</v>
      </c>
      <c r="D214" s="104">
        <f>Flyer!$G$31</f>
        <v>26</v>
      </c>
    </row>
    <row r="215" spans="1:4" x14ac:dyDescent="0.25">
      <c r="A215" s="21" t="e">
        <f t="shared" ca="1" si="1"/>
        <v>#NAME?</v>
      </c>
      <c r="B215" s="101" t="s">
        <v>119</v>
      </c>
      <c r="C215" s="21" t="s">
        <v>113</v>
      </c>
      <c r="D215" s="104">
        <f>Flyer!$G$31</f>
        <v>26</v>
      </c>
    </row>
    <row r="216" spans="1:4" x14ac:dyDescent="0.25">
      <c r="A216" s="21" t="e">
        <f t="shared" ca="1" si="1"/>
        <v>#NAME?</v>
      </c>
      <c r="B216" s="101" t="s">
        <v>119</v>
      </c>
      <c r="C216" s="21" t="s">
        <v>71</v>
      </c>
      <c r="D216" s="104">
        <f>Flyer!$G$31</f>
        <v>26</v>
      </c>
    </row>
    <row r="217" spans="1:4" x14ac:dyDescent="0.25">
      <c r="A217" s="21" t="e">
        <f t="shared" ca="1" si="1"/>
        <v>#NAME?</v>
      </c>
      <c r="B217" s="101" t="s">
        <v>119</v>
      </c>
      <c r="C217" s="21" t="s">
        <v>109</v>
      </c>
      <c r="D217" s="104">
        <f>Flyer!$G$32</f>
        <v>29</v>
      </c>
    </row>
    <row r="218" spans="1:4" x14ac:dyDescent="0.25">
      <c r="A218" s="21" t="e">
        <f t="shared" ca="1" si="1"/>
        <v>#NAME?</v>
      </c>
      <c r="B218" s="101" t="s">
        <v>119</v>
      </c>
      <c r="C218" s="21" t="s">
        <v>111</v>
      </c>
      <c r="D218" s="104">
        <f>Flyer!$G$32</f>
        <v>29</v>
      </c>
    </row>
    <row r="219" spans="1:4" x14ac:dyDescent="0.25">
      <c r="A219" s="21" t="e">
        <f t="shared" ca="1" si="1"/>
        <v>#NAME?</v>
      </c>
      <c r="B219" s="101" t="s">
        <v>119</v>
      </c>
      <c r="C219" s="21" t="s">
        <v>114</v>
      </c>
      <c r="D219" s="104">
        <f>Flyer!$G$32</f>
        <v>29</v>
      </c>
    </row>
    <row r="220" spans="1:4" x14ac:dyDescent="0.25">
      <c r="A220" s="21" t="e">
        <f t="shared" ca="1" si="1"/>
        <v>#NAME?</v>
      </c>
      <c r="B220" s="101" t="s">
        <v>119</v>
      </c>
      <c r="C220" s="21" t="s">
        <v>115</v>
      </c>
      <c r="D220" s="104">
        <f>Flyer!$G$32</f>
        <v>29</v>
      </c>
    </row>
    <row r="221" spans="1:4" x14ac:dyDescent="0.25">
      <c r="A221" s="21" t="e">
        <f t="shared" ca="1" si="1"/>
        <v>#NAME?</v>
      </c>
      <c r="B221" s="101" t="s">
        <v>119</v>
      </c>
      <c r="C221" s="21" t="s">
        <v>116</v>
      </c>
      <c r="D221" s="104">
        <f>Flyer!$G$32</f>
        <v>29</v>
      </c>
    </row>
    <row r="222" spans="1:4" x14ac:dyDescent="0.25">
      <c r="A222" s="21" t="e">
        <f t="shared" ca="1" si="1"/>
        <v>#NAME?</v>
      </c>
      <c r="B222" s="101" t="s">
        <v>119</v>
      </c>
      <c r="C222" s="21" t="s">
        <v>117</v>
      </c>
      <c r="D222" s="104">
        <f>Flyer!$G$32</f>
        <v>29</v>
      </c>
    </row>
    <row r="223" spans="1:4" x14ac:dyDescent="0.25">
      <c r="A223" s="21" t="e">
        <f t="shared" ca="1" si="1"/>
        <v>#NAME?</v>
      </c>
      <c r="B223" s="101" t="s">
        <v>119</v>
      </c>
      <c r="C223" s="21" t="s">
        <v>120</v>
      </c>
      <c r="D223" s="104">
        <f>Flyer!$G$33</f>
        <v>29</v>
      </c>
    </row>
    <row r="224" spans="1:4" x14ac:dyDescent="0.25">
      <c r="A224" s="21" t="e">
        <f t="shared" ca="1" si="1"/>
        <v>#NAME?</v>
      </c>
      <c r="B224" s="101" t="s">
        <v>119</v>
      </c>
      <c r="C224" s="21" t="s">
        <v>122</v>
      </c>
      <c r="D224" s="104">
        <f>Flyer!$G$33</f>
        <v>29</v>
      </c>
    </row>
    <row r="225" spans="1:4" x14ac:dyDescent="0.25">
      <c r="A225" s="21" t="e">
        <f t="shared" ca="1" si="1"/>
        <v>#NAME?</v>
      </c>
      <c r="B225" s="101" t="s">
        <v>119</v>
      </c>
      <c r="C225" s="21" t="s">
        <v>126</v>
      </c>
      <c r="D225" s="104">
        <f>Flyer!$G$33</f>
        <v>29</v>
      </c>
    </row>
    <row r="226" spans="1:4" x14ac:dyDescent="0.25">
      <c r="A226" s="21" t="e">
        <f t="shared" ca="1" si="1"/>
        <v>#NAME?</v>
      </c>
      <c r="B226" s="101" t="s">
        <v>119</v>
      </c>
      <c r="C226" s="21" t="s">
        <v>128</v>
      </c>
      <c r="D226" s="104">
        <f>Flyer!$G$33</f>
        <v>29</v>
      </c>
    </row>
    <row r="227" spans="1:4" x14ac:dyDescent="0.25">
      <c r="A227" s="21" t="e">
        <f t="shared" ca="1" si="1"/>
        <v>#NAME?</v>
      </c>
      <c r="B227" s="101" t="s">
        <v>119</v>
      </c>
      <c r="C227" s="21" t="s">
        <v>129</v>
      </c>
      <c r="D227" s="104">
        <f>Flyer!$G$33</f>
        <v>29</v>
      </c>
    </row>
    <row r="228" spans="1:4" x14ac:dyDescent="0.25">
      <c r="A228" s="21" t="e">
        <f t="shared" ca="1" si="1"/>
        <v>#NAME?</v>
      </c>
      <c r="B228" s="101" t="s">
        <v>119</v>
      </c>
      <c r="C228" s="21" t="s">
        <v>130</v>
      </c>
      <c r="D228" s="104">
        <f>Flyer!$G$33</f>
        <v>29</v>
      </c>
    </row>
    <row r="229" spans="1:4" x14ac:dyDescent="0.25">
      <c r="A229" s="21" t="e">
        <f t="shared" ca="1" si="1"/>
        <v>#NAME?</v>
      </c>
      <c r="B229" s="101" t="s">
        <v>121</v>
      </c>
      <c r="C229" s="21" t="s">
        <v>110</v>
      </c>
      <c r="D229" s="21">
        <f>Flyer!$J$31</f>
        <v>20</v>
      </c>
    </row>
    <row r="230" spans="1:4" x14ac:dyDescent="0.25">
      <c r="A230" s="21" t="e">
        <f t="shared" ref="A230:A276" ca="1" si="2">_xlfn.CONCAT(B230,C230)</f>
        <v>#NAME?</v>
      </c>
      <c r="B230" s="101" t="s">
        <v>121</v>
      </c>
      <c r="C230" s="21" t="s">
        <v>113</v>
      </c>
      <c r="D230" s="21">
        <f>Flyer!$J$31</f>
        <v>20</v>
      </c>
    </row>
    <row r="231" spans="1:4" x14ac:dyDescent="0.25">
      <c r="A231" s="21" t="e">
        <f t="shared" ca="1" si="2"/>
        <v>#NAME?</v>
      </c>
      <c r="B231" s="101" t="s">
        <v>121</v>
      </c>
      <c r="C231" s="21" t="s">
        <v>71</v>
      </c>
      <c r="D231" s="21">
        <f>Flyer!$J$31</f>
        <v>20</v>
      </c>
    </row>
    <row r="232" spans="1:4" x14ac:dyDescent="0.25">
      <c r="A232" s="21" t="e">
        <f t="shared" ca="1" si="2"/>
        <v>#NAME?</v>
      </c>
      <c r="B232" s="101" t="s">
        <v>121</v>
      </c>
      <c r="C232" s="21" t="s">
        <v>109</v>
      </c>
      <c r="D232" s="21">
        <f>Flyer!$J$32</f>
        <v>23</v>
      </c>
    </row>
    <row r="233" spans="1:4" x14ac:dyDescent="0.25">
      <c r="A233" s="21" t="e">
        <f t="shared" ca="1" si="2"/>
        <v>#NAME?</v>
      </c>
      <c r="B233" s="101" t="s">
        <v>121</v>
      </c>
      <c r="C233" s="21" t="s">
        <v>111</v>
      </c>
      <c r="D233" s="21">
        <f>Flyer!$J$32</f>
        <v>23</v>
      </c>
    </row>
    <row r="234" spans="1:4" x14ac:dyDescent="0.25">
      <c r="A234" s="21" t="e">
        <f t="shared" ca="1" si="2"/>
        <v>#NAME?</v>
      </c>
      <c r="B234" s="101" t="s">
        <v>121</v>
      </c>
      <c r="C234" s="21" t="s">
        <v>114</v>
      </c>
      <c r="D234" s="21">
        <f>Flyer!$J$32</f>
        <v>23</v>
      </c>
    </row>
    <row r="235" spans="1:4" x14ac:dyDescent="0.25">
      <c r="A235" s="21" t="e">
        <f t="shared" ca="1" si="2"/>
        <v>#NAME?</v>
      </c>
      <c r="B235" s="101" t="s">
        <v>121</v>
      </c>
      <c r="C235" s="21" t="s">
        <v>115</v>
      </c>
      <c r="D235" s="21">
        <f>Flyer!$J$32</f>
        <v>23</v>
      </c>
    </row>
    <row r="236" spans="1:4" x14ac:dyDescent="0.25">
      <c r="A236" s="21" t="e">
        <f t="shared" ca="1" si="2"/>
        <v>#NAME?</v>
      </c>
      <c r="B236" s="101" t="s">
        <v>121</v>
      </c>
      <c r="C236" s="21" t="s">
        <v>116</v>
      </c>
      <c r="D236" s="21">
        <f>Flyer!$J$32</f>
        <v>23</v>
      </c>
    </row>
    <row r="237" spans="1:4" x14ac:dyDescent="0.25">
      <c r="A237" s="21" t="e">
        <f t="shared" ca="1" si="2"/>
        <v>#NAME?</v>
      </c>
      <c r="B237" s="101" t="s">
        <v>123</v>
      </c>
      <c r="C237" s="21" t="s">
        <v>120</v>
      </c>
      <c r="D237" s="104">
        <f>Flyer!$M$32</f>
        <v>15</v>
      </c>
    </row>
    <row r="238" spans="1:4" x14ac:dyDescent="0.25">
      <c r="A238" s="21" t="e">
        <f t="shared" ca="1" si="2"/>
        <v>#NAME?</v>
      </c>
      <c r="B238" s="101" t="s">
        <v>123</v>
      </c>
      <c r="C238" s="21" t="s">
        <v>122</v>
      </c>
      <c r="D238" s="104">
        <f>Flyer!$M$32</f>
        <v>15</v>
      </c>
    </row>
    <row r="239" spans="1:4" x14ac:dyDescent="0.25">
      <c r="A239" s="21" t="e">
        <f t="shared" ca="1" si="2"/>
        <v>#NAME?</v>
      </c>
      <c r="B239" s="101" t="s">
        <v>123</v>
      </c>
      <c r="C239" s="21" t="s">
        <v>126</v>
      </c>
      <c r="D239" s="104">
        <f>Flyer!$M$32</f>
        <v>15</v>
      </c>
    </row>
    <row r="240" spans="1:4" x14ac:dyDescent="0.25">
      <c r="A240" s="21" t="e">
        <f t="shared" ca="1" si="2"/>
        <v>#NAME?</v>
      </c>
      <c r="B240" s="101" t="s">
        <v>123</v>
      </c>
      <c r="C240" s="21" t="s">
        <v>128</v>
      </c>
      <c r="D240" s="104">
        <f>Flyer!$M$32</f>
        <v>15</v>
      </c>
    </row>
    <row r="241" spans="1:4" x14ac:dyDescent="0.25">
      <c r="A241" s="21" t="e">
        <f t="shared" ca="1" si="2"/>
        <v>#NAME?</v>
      </c>
      <c r="B241" s="101" t="s">
        <v>123</v>
      </c>
      <c r="C241" s="21" t="s">
        <v>129</v>
      </c>
      <c r="D241" s="104">
        <f>Flyer!$M$32</f>
        <v>15</v>
      </c>
    </row>
    <row r="242" spans="1:4" x14ac:dyDescent="0.25">
      <c r="A242" s="21" t="e">
        <f t="shared" ca="1" si="2"/>
        <v>#NAME?</v>
      </c>
      <c r="B242" s="101" t="s">
        <v>123</v>
      </c>
      <c r="C242" s="21" t="s">
        <v>130</v>
      </c>
      <c r="D242" s="104">
        <f>Flyer!$M$32</f>
        <v>15</v>
      </c>
    </row>
    <row r="243" spans="1:4" x14ac:dyDescent="0.25">
      <c r="A243" s="21" t="e">
        <f t="shared" ca="1" si="2"/>
        <v>#NAME?</v>
      </c>
      <c r="B243" s="101" t="s">
        <v>123</v>
      </c>
      <c r="C243" s="21" t="s">
        <v>148</v>
      </c>
      <c r="D243" s="104">
        <f>Flyer!$M$32</f>
        <v>15</v>
      </c>
    </row>
    <row r="244" spans="1:4" x14ac:dyDescent="0.25">
      <c r="A244" s="21" t="e">
        <f t="shared" ca="1" si="2"/>
        <v>#NAME?</v>
      </c>
      <c r="B244" s="101" t="s">
        <v>123</v>
      </c>
      <c r="C244" s="21" t="s">
        <v>149</v>
      </c>
      <c r="D244" s="104">
        <f>Flyer!$M$32</f>
        <v>15</v>
      </c>
    </row>
    <row r="245" spans="1:4" x14ac:dyDescent="0.25">
      <c r="A245" s="21" t="e">
        <f t="shared" ca="1" si="2"/>
        <v>#NAME?</v>
      </c>
      <c r="B245" s="101" t="s">
        <v>77</v>
      </c>
      <c r="C245" s="21" t="s">
        <v>157</v>
      </c>
      <c r="D245" s="21">
        <f>Flyer!$D$53</f>
        <v>9</v>
      </c>
    </row>
    <row r="246" spans="1:4" x14ac:dyDescent="0.25">
      <c r="A246" s="21" t="e">
        <f t="shared" ca="1" si="2"/>
        <v>#NAME?</v>
      </c>
      <c r="B246" s="101" t="s">
        <v>80</v>
      </c>
      <c r="C246" s="21" t="s">
        <v>159</v>
      </c>
      <c r="D246" s="21">
        <f>Flyer!$D$54</f>
        <v>10</v>
      </c>
    </row>
    <row r="247" spans="1:4" x14ac:dyDescent="0.25">
      <c r="A247" s="21" t="e">
        <f t="shared" ca="1" si="2"/>
        <v>#NAME?</v>
      </c>
      <c r="B247" s="101" t="s">
        <v>80</v>
      </c>
      <c r="C247" s="21" t="s">
        <v>161</v>
      </c>
      <c r="D247" s="21">
        <f>Flyer!$D$54</f>
        <v>10</v>
      </c>
    </row>
    <row r="248" spans="1:4" x14ac:dyDescent="0.25">
      <c r="A248" s="21" t="e">
        <f t="shared" ca="1" si="2"/>
        <v>#NAME?</v>
      </c>
      <c r="B248" s="101" t="s">
        <v>80</v>
      </c>
      <c r="C248" s="21" t="s">
        <v>111</v>
      </c>
      <c r="D248" s="21">
        <f>Flyer!$D$54</f>
        <v>10</v>
      </c>
    </row>
    <row r="249" spans="1:4" x14ac:dyDescent="0.25">
      <c r="A249" s="21" t="e">
        <f t="shared" ca="1" si="2"/>
        <v>#NAME?</v>
      </c>
      <c r="B249" s="101" t="s">
        <v>80</v>
      </c>
      <c r="C249" s="21" t="s">
        <v>114</v>
      </c>
      <c r="D249" s="21">
        <f>Flyer!$D$54</f>
        <v>10</v>
      </c>
    </row>
    <row r="250" spans="1:4" x14ac:dyDescent="0.25">
      <c r="A250" s="21" t="e">
        <f t="shared" ca="1" si="2"/>
        <v>#NAME?</v>
      </c>
      <c r="B250" s="101" t="s">
        <v>80</v>
      </c>
      <c r="C250" s="21" t="s">
        <v>115</v>
      </c>
      <c r="D250" s="21">
        <f>Flyer!$D$54</f>
        <v>10</v>
      </c>
    </row>
    <row r="251" spans="1:4" x14ac:dyDescent="0.25">
      <c r="A251" s="21" t="e">
        <f t="shared" ca="1" si="2"/>
        <v>#NAME?</v>
      </c>
      <c r="B251" s="101" t="s">
        <v>80</v>
      </c>
      <c r="C251" s="21" t="s">
        <v>116</v>
      </c>
      <c r="D251" s="21">
        <f>Flyer!$D$54</f>
        <v>10</v>
      </c>
    </row>
    <row r="252" spans="1:4" x14ac:dyDescent="0.25">
      <c r="A252" s="21" t="e">
        <f t="shared" ca="1" si="2"/>
        <v>#NAME?</v>
      </c>
      <c r="B252" s="101" t="s">
        <v>83</v>
      </c>
      <c r="C252" s="21" t="s">
        <v>167</v>
      </c>
      <c r="D252" s="21">
        <f>Flyer!$D$55</f>
        <v>10</v>
      </c>
    </row>
    <row r="253" spans="1:4" x14ac:dyDescent="0.25">
      <c r="A253" s="21" t="e">
        <f t="shared" ca="1" si="2"/>
        <v>#NAME?</v>
      </c>
      <c r="B253" s="101" t="s">
        <v>83</v>
      </c>
      <c r="C253" s="21" t="s">
        <v>168</v>
      </c>
      <c r="D253" s="21">
        <f>Flyer!$D$55</f>
        <v>10</v>
      </c>
    </row>
    <row r="254" spans="1:4" x14ac:dyDescent="0.25">
      <c r="A254" s="21" t="e">
        <f t="shared" ca="1" si="2"/>
        <v>#NAME?</v>
      </c>
      <c r="B254" s="101" t="s">
        <v>83</v>
      </c>
      <c r="C254" s="21" t="s">
        <v>169</v>
      </c>
      <c r="D254" s="21">
        <f>Flyer!$D$55</f>
        <v>10</v>
      </c>
    </row>
    <row r="255" spans="1:4" x14ac:dyDescent="0.25">
      <c r="A255" s="21" t="e">
        <f t="shared" ca="1" si="2"/>
        <v>#NAME?</v>
      </c>
      <c r="B255" s="101" t="s">
        <v>83</v>
      </c>
      <c r="C255" s="21" t="s">
        <v>170</v>
      </c>
      <c r="D255" s="21">
        <f>Flyer!$D$55</f>
        <v>10</v>
      </c>
    </row>
    <row r="256" spans="1:4" x14ac:dyDescent="0.25">
      <c r="A256" s="21" t="e">
        <f t="shared" ca="1" si="2"/>
        <v>#NAME?</v>
      </c>
      <c r="B256" s="101" t="s">
        <v>83</v>
      </c>
      <c r="C256" s="21" t="s">
        <v>171</v>
      </c>
      <c r="D256" s="21">
        <f>Flyer!$D$55</f>
        <v>10</v>
      </c>
    </row>
    <row r="257" spans="1:4" x14ac:dyDescent="0.25">
      <c r="A257" s="21" t="e">
        <f t="shared" ca="1" si="2"/>
        <v>#NAME?</v>
      </c>
      <c r="B257" s="101" t="s">
        <v>85</v>
      </c>
      <c r="C257" s="21" t="s">
        <v>157</v>
      </c>
      <c r="D257" s="125">
        <f>Flyer!H53</f>
        <v>19</v>
      </c>
    </row>
    <row r="258" spans="1:4" x14ac:dyDescent="0.25">
      <c r="A258" s="21" t="e">
        <f t="shared" ca="1" si="2"/>
        <v>#NAME?</v>
      </c>
      <c r="B258" s="101" t="s">
        <v>131</v>
      </c>
      <c r="C258" s="21" t="s">
        <v>159</v>
      </c>
      <c r="D258" s="125">
        <f>Flyer!$H$54</f>
        <v>20</v>
      </c>
    </row>
    <row r="259" spans="1:4" x14ac:dyDescent="0.25">
      <c r="A259" s="21" t="e">
        <f t="shared" ca="1" si="2"/>
        <v>#NAME?</v>
      </c>
      <c r="B259" s="101" t="s">
        <v>131</v>
      </c>
      <c r="C259" s="21" t="s">
        <v>161</v>
      </c>
      <c r="D259" s="125">
        <f>Flyer!$H$54</f>
        <v>20</v>
      </c>
    </row>
    <row r="260" spans="1:4" x14ac:dyDescent="0.25">
      <c r="A260" s="21" t="e">
        <f t="shared" ca="1" si="2"/>
        <v>#NAME?</v>
      </c>
      <c r="B260" s="101" t="s">
        <v>131</v>
      </c>
      <c r="C260" s="21" t="s">
        <v>111</v>
      </c>
      <c r="D260" s="125">
        <f>Flyer!$H$54</f>
        <v>20</v>
      </c>
    </row>
    <row r="261" spans="1:4" x14ac:dyDescent="0.25">
      <c r="A261" s="21" t="e">
        <f t="shared" ca="1" si="2"/>
        <v>#NAME?</v>
      </c>
      <c r="B261" s="101" t="s">
        <v>131</v>
      </c>
      <c r="C261" s="21" t="s">
        <v>114</v>
      </c>
      <c r="D261" s="125">
        <f>Flyer!$H$54</f>
        <v>20</v>
      </c>
    </row>
    <row r="262" spans="1:4" x14ac:dyDescent="0.25">
      <c r="A262" s="21" t="e">
        <f t="shared" ca="1" si="2"/>
        <v>#NAME?</v>
      </c>
      <c r="B262" s="101" t="s">
        <v>131</v>
      </c>
      <c r="C262" s="21" t="s">
        <v>115</v>
      </c>
      <c r="D262" s="125">
        <f>Flyer!$H$54</f>
        <v>20</v>
      </c>
    </row>
    <row r="263" spans="1:4" x14ac:dyDescent="0.25">
      <c r="A263" s="21" t="e">
        <f t="shared" ca="1" si="2"/>
        <v>#NAME?</v>
      </c>
      <c r="B263" s="101" t="s">
        <v>131</v>
      </c>
      <c r="C263" s="21" t="s">
        <v>116</v>
      </c>
      <c r="D263" s="125">
        <f>Flyer!$H$54</f>
        <v>20</v>
      </c>
    </row>
    <row r="264" spans="1:4" x14ac:dyDescent="0.25">
      <c r="A264" s="21" t="e">
        <f t="shared" ca="1" si="2"/>
        <v>#NAME?</v>
      </c>
      <c r="B264" s="101" t="s">
        <v>132</v>
      </c>
      <c r="C264" s="21" t="s">
        <v>167</v>
      </c>
      <c r="D264" s="125">
        <f>Flyer!$H$55</f>
        <v>20</v>
      </c>
    </row>
    <row r="265" spans="1:4" x14ac:dyDescent="0.25">
      <c r="A265" s="21" t="e">
        <f t="shared" ca="1" si="2"/>
        <v>#NAME?</v>
      </c>
      <c r="B265" s="101" t="s">
        <v>132</v>
      </c>
      <c r="C265" s="21" t="s">
        <v>168</v>
      </c>
      <c r="D265" s="125">
        <f>Flyer!$H$55</f>
        <v>20</v>
      </c>
    </row>
    <row r="266" spans="1:4" x14ac:dyDescent="0.25">
      <c r="A266" s="21" t="e">
        <f t="shared" ca="1" si="2"/>
        <v>#NAME?</v>
      </c>
      <c r="B266" s="101" t="s">
        <v>132</v>
      </c>
      <c r="C266" s="21" t="s">
        <v>169</v>
      </c>
      <c r="D266" s="125">
        <f>Flyer!$H$55</f>
        <v>20</v>
      </c>
    </row>
    <row r="267" spans="1:4" x14ac:dyDescent="0.25">
      <c r="A267" s="21" t="e">
        <f t="shared" ca="1" si="2"/>
        <v>#NAME?</v>
      </c>
      <c r="B267" s="101" t="s">
        <v>132</v>
      </c>
      <c r="C267" s="21" t="s">
        <v>170</v>
      </c>
      <c r="D267" s="125">
        <f>Flyer!$H$55</f>
        <v>20</v>
      </c>
    </row>
    <row r="268" spans="1:4" x14ac:dyDescent="0.25">
      <c r="A268" s="21" t="e">
        <f t="shared" ca="1" si="2"/>
        <v>#NAME?</v>
      </c>
      <c r="B268" s="101" t="s">
        <v>132</v>
      </c>
      <c r="C268" s="21" t="s">
        <v>171</v>
      </c>
      <c r="D268" s="125">
        <f>Flyer!$H$55</f>
        <v>20</v>
      </c>
    </row>
    <row r="269" spans="1:4" x14ac:dyDescent="0.25">
      <c r="A269" s="21" t="e">
        <f t="shared" ca="1" si="2"/>
        <v>#NAME?</v>
      </c>
      <c r="B269" s="101" t="s">
        <v>86</v>
      </c>
      <c r="C269" s="21" t="s">
        <v>186</v>
      </c>
      <c r="D269" s="104">
        <f>Flyer!$M$53</f>
        <v>25</v>
      </c>
    </row>
    <row r="270" spans="1:4" x14ac:dyDescent="0.25">
      <c r="A270" s="21" t="e">
        <f t="shared" ca="1" si="2"/>
        <v>#NAME?</v>
      </c>
      <c r="B270" s="101" t="s">
        <v>86</v>
      </c>
      <c r="C270" s="21" t="s">
        <v>187</v>
      </c>
      <c r="D270" s="104">
        <f>Flyer!$M$53</f>
        <v>25</v>
      </c>
    </row>
    <row r="271" spans="1:4" x14ac:dyDescent="0.25">
      <c r="A271" s="21" t="e">
        <f t="shared" ca="1" si="2"/>
        <v>#NAME?</v>
      </c>
      <c r="B271" s="101" t="s">
        <v>89</v>
      </c>
      <c r="C271" s="21" t="s">
        <v>162</v>
      </c>
      <c r="D271" s="104">
        <f>Flyer!$M$54</f>
        <v>30</v>
      </c>
    </row>
    <row r="272" spans="1:4" x14ac:dyDescent="0.25">
      <c r="A272" s="21" t="e">
        <f t="shared" ca="1" si="2"/>
        <v>#NAME?</v>
      </c>
      <c r="B272" s="101" t="s">
        <v>89</v>
      </c>
      <c r="C272" s="21" t="s">
        <v>163</v>
      </c>
      <c r="D272" s="104">
        <f>Flyer!$M$54</f>
        <v>30</v>
      </c>
    </row>
    <row r="273" spans="1:4" x14ac:dyDescent="0.25">
      <c r="A273" s="21" t="e">
        <f t="shared" ca="1" si="2"/>
        <v>#NAME?</v>
      </c>
      <c r="B273" s="101" t="s">
        <v>89</v>
      </c>
      <c r="C273" s="21" t="s">
        <v>164</v>
      </c>
      <c r="D273" s="104">
        <f>Flyer!$M$54</f>
        <v>30</v>
      </c>
    </row>
    <row r="274" spans="1:4" x14ac:dyDescent="0.25">
      <c r="A274" s="21" t="e">
        <f t="shared" ca="1" si="2"/>
        <v>#NAME?</v>
      </c>
      <c r="B274" s="101" t="s">
        <v>89</v>
      </c>
      <c r="C274" s="21" t="s">
        <v>165</v>
      </c>
      <c r="D274" s="104">
        <f>Flyer!$M$54</f>
        <v>30</v>
      </c>
    </row>
    <row r="275" spans="1:4" x14ac:dyDescent="0.25">
      <c r="A275" s="21" t="e">
        <f t="shared" ca="1" si="2"/>
        <v>#NAME?</v>
      </c>
      <c r="B275" s="101" t="s">
        <v>89</v>
      </c>
      <c r="C275" s="21" t="s">
        <v>166</v>
      </c>
      <c r="D275" s="104">
        <f>Flyer!$M$54</f>
        <v>30</v>
      </c>
    </row>
    <row r="276" spans="1:4" x14ac:dyDescent="0.25">
      <c r="A276" s="116" t="e">
        <f t="shared" ca="1" si="2"/>
        <v>#NAME?</v>
      </c>
      <c r="B276" s="113" t="s">
        <v>133</v>
      </c>
      <c r="C276" s="116" t="s">
        <v>110</v>
      </c>
      <c r="D276" s="136">
        <v>29</v>
      </c>
    </row>
    <row r="277" spans="1:4" x14ac:dyDescent="0.25">
      <c r="A277" s="116" t="e">
        <f t="shared" ref="A277:A291" ca="1" si="3">_xlfn.CONCAT(B277,C277)</f>
        <v>#NAME?</v>
      </c>
      <c r="B277" s="113" t="s">
        <v>133</v>
      </c>
      <c r="C277" s="116" t="s">
        <v>113</v>
      </c>
      <c r="D277" s="136">
        <v>29</v>
      </c>
    </row>
    <row r="278" spans="1:4" x14ac:dyDescent="0.25">
      <c r="A278" s="116" t="e">
        <f t="shared" ca="1" si="3"/>
        <v>#NAME?</v>
      </c>
      <c r="B278" s="113" t="s">
        <v>133</v>
      </c>
      <c r="C278" s="116" t="s">
        <v>71</v>
      </c>
      <c r="D278" s="136">
        <v>29</v>
      </c>
    </row>
    <row r="279" spans="1:4" x14ac:dyDescent="0.25">
      <c r="A279" s="116" t="e">
        <f t="shared" ca="1" si="3"/>
        <v>#NAME?</v>
      </c>
      <c r="B279" s="113" t="s">
        <v>133</v>
      </c>
      <c r="C279" s="116" t="s">
        <v>109</v>
      </c>
      <c r="D279" s="136">
        <v>33</v>
      </c>
    </row>
    <row r="280" spans="1:4" x14ac:dyDescent="0.25">
      <c r="A280" s="116" t="e">
        <f t="shared" ca="1" si="3"/>
        <v>#NAME?</v>
      </c>
      <c r="B280" s="113" t="s">
        <v>133</v>
      </c>
      <c r="C280" s="116" t="s">
        <v>111</v>
      </c>
      <c r="D280" s="136">
        <v>33</v>
      </c>
    </row>
    <row r="281" spans="1:4" x14ac:dyDescent="0.25">
      <c r="A281" s="116" t="e">
        <f t="shared" ca="1" si="3"/>
        <v>#NAME?</v>
      </c>
      <c r="B281" s="113" t="s">
        <v>133</v>
      </c>
      <c r="C281" s="116" t="s">
        <v>114</v>
      </c>
      <c r="D281" s="136">
        <v>33</v>
      </c>
    </row>
    <row r="282" spans="1:4" x14ac:dyDescent="0.25">
      <c r="A282" s="116" t="e">
        <f t="shared" ca="1" si="3"/>
        <v>#NAME?</v>
      </c>
      <c r="B282" s="113" t="s">
        <v>133</v>
      </c>
      <c r="C282" s="116" t="s">
        <v>115</v>
      </c>
      <c r="D282" s="136">
        <v>33</v>
      </c>
    </row>
    <row r="283" spans="1:4" x14ac:dyDescent="0.25">
      <c r="A283" s="116" t="e">
        <f t="shared" ca="1" si="3"/>
        <v>#NAME?</v>
      </c>
      <c r="B283" s="113" t="s">
        <v>133</v>
      </c>
      <c r="C283" s="116" t="s">
        <v>116</v>
      </c>
      <c r="D283" s="136">
        <v>33</v>
      </c>
    </row>
    <row r="284" spans="1:4" x14ac:dyDescent="0.25">
      <c r="A284" s="116" t="e">
        <f t="shared" ca="1" si="3"/>
        <v>#NAME?</v>
      </c>
      <c r="B284" s="113" t="s">
        <v>133</v>
      </c>
      <c r="C284" s="116" t="s">
        <v>117</v>
      </c>
      <c r="D284" s="136">
        <v>33</v>
      </c>
    </row>
    <row r="285" spans="1:4" x14ac:dyDescent="0.25">
      <c r="A285" s="116" t="e">
        <f t="shared" ca="1" si="3"/>
        <v>#NAME?</v>
      </c>
      <c r="B285" s="113" t="s">
        <v>133</v>
      </c>
      <c r="C285" s="116" t="s">
        <v>118</v>
      </c>
      <c r="D285" s="136">
        <v>33</v>
      </c>
    </row>
    <row r="286" spans="1:4" x14ac:dyDescent="0.25">
      <c r="A286" s="116" t="e">
        <f t="shared" ca="1" si="3"/>
        <v>#NAME?</v>
      </c>
      <c r="B286" s="113" t="s">
        <v>133</v>
      </c>
      <c r="C286" s="116" t="s">
        <v>120</v>
      </c>
      <c r="D286" s="136">
        <v>33</v>
      </c>
    </row>
    <row r="287" spans="1:4" x14ac:dyDescent="0.25">
      <c r="A287" s="116" t="e">
        <f t="shared" ca="1" si="3"/>
        <v>#NAME?</v>
      </c>
      <c r="B287" s="113" t="s">
        <v>133</v>
      </c>
      <c r="C287" s="116" t="s">
        <v>122</v>
      </c>
      <c r="D287" s="136">
        <v>33</v>
      </c>
    </row>
    <row r="288" spans="1:4" x14ac:dyDescent="0.25">
      <c r="A288" s="116" t="e">
        <f t="shared" ca="1" si="3"/>
        <v>#NAME?</v>
      </c>
      <c r="B288" s="113" t="s">
        <v>133</v>
      </c>
      <c r="C288" s="116" t="s">
        <v>126</v>
      </c>
      <c r="D288" s="136">
        <v>33</v>
      </c>
    </row>
    <row r="289" spans="1:4" x14ac:dyDescent="0.25">
      <c r="A289" s="116" t="e">
        <f t="shared" ca="1" si="3"/>
        <v>#NAME?</v>
      </c>
      <c r="B289" s="113" t="s">
        <v>133</v>
      </c>
      <c r="C289" s="116" t="s">
        <v>128</v>
      </c>
      <c r="D289" s="136">
        <v>33</v>
      </c>
    </row>
    <row r="290" spans="1:4" x14ac:dyDescent="0.25">
      <c r="A290" s="116" t="e">
        <f t="shared" ca="1" si="3"/>
        <v>#NAME?</v>
      </c>
      <c r="B290" s="113" t="s">
        <v>133</v>
      </c>
      <c r="C290" s="116" t="s">
        <v>129</v>
      </c>
      <c r="D290" s="136">
        <v>33</v>
      </c>
    </row>
    <row r="291" spans="1:4" x14ac:dyDescent="0.25">
      <c r="A291" s="116" t="e">
        <f t="shared" ca="1" si="3"/>
        <v>#NAME?</v>
      </c>
      <c r="B291" s="113" t="s">
        <v>133</v>
      </c>
      <c r="C291" s="116" t="s">
        <v>130</v>
      </c>
      <c r="D291" s="136">
        <v>33</v>
      </c>
    </row>
    <row r="292" spans="1:4" x14ac:dyDescent="0.25">
      <c r="A292" s="116" t="e">
        <f ca="1">_xlfn.CONCAT(B292,C292)</f>
        <v>#NAME?</v>
      </c>
      <c r="B292" s="113" t="s">
        <v>134</v>
      </c>
      <c r="C292" s="116" t="s">
        <v>110</v>
      </c>
      <c r="D292" s="136">
        <v>23</v>
      </c>
    </row>
    <row r="293" spans="1:4" x14ac:dyDescent="0.25">
      <c r="A293" s="116" t="e">
        <f t="shared" ref="A293:A307" ca="1" si="4">_xlfn.CONCAT(B293,C293)</f>
        <v>#NAME?</v>
      </c>
      <c r="B293" s="113" t="s">
        <v>134</v>
      </c>
      <c r="C293" s="116" t="s">
        <v>113</v>
      </c>
      <c r="D293" s="136">
        <v>23</v>
      </c>
    </row>
    <row r="294" spans="1:4" x14ac:dyDescent="0.25">
      <c r="A294" s="116" t="e">
        <f t="shared" ca="1" si="4"/>
        <v>#NAME?</v>
      </c>
      <c r="B294" s="113" t="s">
        <v>134</v>
      </c>
      <c r="C294" s="116" t="s">
        <v>71</v>
      </c>
      <c r="D294" s="136">
        <v>23</v>
      </c>
    </row>
    <row r="295" spans="1:4" x14ac:dyDescent="0.25">
      <c r="A295" s="116" t="e">
        <f t="shared" ca="1" si="4"/>
        <v>#NAME?</v>
      </c>
      <c r="B295" s="113" t="s">
        <v>134</v>
      </c>
      <c r="C295" s="116" t="s">
        <v>109</v>
      </c>
      <c r="D295" s="136">
        <v>26</v>
      </c>
    </row>
    <row r="296" spans="1:4" x14ac:dyDescent="0.25">
      <c r="A296" s="116" t="e">
        <f t="shared" ca="1" si="4"/>
        <v>#NAME?</v>
      </c>
      <c r="B296" s="113" t="s">
        <v>134</v>
      </c>
      <c r="C296" s="116" t="s">
        <v>111</v>
      </c>
      <c r="D296" s="136">
        <v>26</v>
      </c>
    </row>
    <row r="297" spans="1:4" x14ac:dyDescent="0.25">
      <c r="A297" s="116" t="e">
        <f t="shared" ca="1" si="4"/>
        <v>#NAME?</v>
      </c>
      <c r="B297" s="113" t="s">
        <v>134</v>
      </c>
      <c r="C297" s="116" t="s">
        <v>114</v>
      </c>
      <c r="D297" s="136">
        <v>26</v>
      </c>
    </row>
    <row r="298" spans="1:4" x14ac:dyDescent="0.25">
      <c r="A298" s="116" t="e">
        <f t="shared" ca="1" si="4"/>
        <v>#NAME?</v>
      </c>
      <c r="B298" s="113" t="s">
        <v>134</v>
      </c>
      <c r="C298" s="116" t="s">
        <v>115</v>
      </c>
      <c r="D298" s="136">
        <v>26</v>
      </c>
    </row>
    <row r="299" spans="1:4" x14ac:dyDescent="0.25">
      <c r="A299" s="116" t="e">
        <f t="shared" ca="1" si="4"/>
        <v>#NAME?</v>
      </c>
      <c r="B299" s="113" t="s">
        <v>134</v>
      </c>
      <c r="C299" s="116" t="s">
        <v>116</v>
      </c>
      <c r="D299" s="136">
        <v>26</v>
      </c>
    </row>
    <row r="300" spans="1:4" x14ac:dyDescent="0.25">
      <c r="A300" s="116" t="e">
        <f t="shared" ca="1" si="4"/>
        <v>#NAME?</v>
      </c>
      <c r="B300" s="113" t="s">
        <v>134</v>
      </c>
      <c r="C300" s="116" t="s">
        <v>117</v>
      </c>
      <c r="D300" s="136">
        <v>26</v>
      </c>
    </row>
    <row r="301" spans="1:4" x14ac:dyDescent="0.25">
      <c r="A301" s="116" t="e">
        <f t="shared" ca="1" si="4"/>
        <v>#NAME?</v>
      </c>
      <c r="B301" s="113" t="s">
        <v>134</v>
      </c>
      <c r="C301" s="116" t="s">
        <v>118</v>
      </c>
      <c r="D301" s="136">
        <v>26</v>
      </c>
    </row>
    <row r="302" spans="1:4" x14ac:dyDescent="0.25">
      <c r="A302" s="116" t="e">
        <f t="shared" ca="1" si="4"/>
        <v>#NAME?</v>
      </c>
      <c r="B302" s="113" t="s">
        <v>134</v>
      </c>
      <c r="C302" s="116" t="s">
        <v>120</v>
      </c>
      <c r="D302" s="136">
        <v>26</v>
      </c>
    </row>
    <row r="303" spans="1:4" x14ac:dyDescent="0.25">
      <c r="A303" s="116" t="e">
        <f t="shared" ca="1" si="4"/>
        <v>#NAME?</v>
      </c>
      <c r="B303" s="113" t="s">
        <v>134</v>
      </c>
      <c r="C303" s="116" t="s">
        <v>122</v>
      </c>
      <c r="D303" s="136">
        <v>26</v>
      </c>
    </row>
    <row r="304" spans="1:4" x14ac:dyDescent="0.25">
      <c r="A304" s="116" t="e">
        <f t="shared" ca="1" si="4"/>
        <v>#NAME?</v>
      </c>
      <c r="B304" s="113" t="s">
        <v>134</v>
      </c>
      <c r="C304" s="116" t="s">
        <v>126</v>
      </c>
      <c r="D304" s="136">
        <v>26</v>
      </c>
    </row>
    <row r="305" spans="1:4" x14ac:dyDescent="0.25">
      <c r="A305" s="116" t="e">
        <f t="shared" ca="1" si="4"/>
        <v>#NAME?</v>
      </c>
      <c r="B305" s="113" t="s">
        <v>134</v>
      </c>
      <c r="C305" s="116" t="s">
        <v>128</v>
      </c>
      <c r="D305" s="136">
        <v>26</v>
      </c>
    </row>
    <row r="306" spans="1:4" x14ac:dyDescent="0.25">
      <c r="A306" s="116" t="e">
        <f t="shared" ca="1" si="4"/>
        <v>#NAME?</v>
      </c>
      <c r="B306" s="113" t="s">
        <v>134</v>
      </c>
      <c r="C306" s="116" t="s">
        <v>129</v>
      </c>
      <c r="D306" s="136">
        <v>26</v>
      </c>
    </row>
    <row r="307" spans="1:4" x14ac:dyDescent="0.25">
      <c r="A307" s="116" t="e">
        <f t="shared" ca="1" si="4"/>
        <v>#NAME?</v>
      </c>
      <c r="B307" s="113" t="s">
        <v>134</v>
      </c>
      <c r="C307" s="116" t="s">
        <v>130</v>
      </c>
      <c r="D307" s="136">
        <v>26</v>
      </c>
    </row>
    <row r="308" spans="1:4" x14ac:dyDescent="0.25">
      <c r="A308" s="116" t="e">
        <f ca="1">_xlfn.CONCAT(B308,C308)</f>
        <v>#NAME?</v>
      </c>
      <c r="B308" s="113" t="s">
        <v>135</v>
      </c>
      <c r="C308" s="116" t="s">
        <v>110</v>
      </c>
      <c r="D308" s="136">
        <v>28</v>
      </c>
    </row>
    <row r="309" spans="1:4" x14ac:dyDescent="0.25">
      <c r="A309" s="116" t="e">
        <f t="shared" ref="A309:A316" ca="1" si="5">_xlfn.CONCAT(B309,C309)</f>
        <v>#NAME?</v>
      </c>
      <c r="B309" s="113" t="s">
        <v>135</v>
      </c>
      <c r="C309" s="116" t="s">
        <v>113</v>
      </c>
      <c r="D309" s="136">
        <v>28</v>
      </c>
    </row>
    <row r="310" spans="1:4" x14ac:dyDescent="0.25">
      <c r="A310" s="116" t="e">
        <f t="shared" ca="1" si="5"/>
        <v>#NAME?</v>
      </c>
      <c r="B310" s="113" t="s">
        <v>135</v>
      </c>
      <c r="C310" s="116" t="s">
        <v>71</v>
      </c>
      <c r="D310" s="136">
        <v>28</v>
      </c>
    </row>
    <row r="311" spans="1:4" x14ac:dyDescent="0.25">
      <c r="A311" s="116" t="e">
        <f t="shared" ca="1" si="5"/>
        <v>#NAME?</v>
      </c>
      <c r="B311" s="113" t="s">
        <v>135</v>
      </c>
      <c r="C311" s="116" t="s">
        <v>109</v>
      </c>
      <c r="D311" s="136">
        <v>31</v>
      </c>
    </row>
    <row r="312" spans="1:4" x14ac:dyDescent="0.25">
      <c r="A312" s="116" t="e">
        <f t="shared" ca="1" si="5"/>
        <v>#NAME?</v>
      </c>
      <c r="B312" s="113" t="s">
        <v>135</v>
      </c>
      <c r="C312" s="116" t="s">
        <v>111</v>
      </c>
      <c r="D312" s="136">
        <v>31</v>
      </c>
    </row>
    <row r="313" spans="1:4" x14ac:dyDescent="0.25">
      <c r="A313" s="116" t="e">
        <f t="shared" ca="1" si="5"/>
        <v>#NAME?</v>
      </c>
      <c r="B313" s="113" t="s">
        <v>135</v>
      </c>
      <c r="C313" s="116" t="s">
        <v>114</v>
      </c>
      <c r="D313" s="136">
        <v>31</v>
      </c>
    </row>
    <row r="314" spans="1:4" x14ac:dyDescent="0.25">
      <c r="A314" s="116" t="e">
        <f t="shared" ca="1" si="5"/>
        <v>#NAME?</v>
      </c>
      <c r="B314" s="113" t="s">
        <v>135</v>
      </c>
      <c r="C314" s="116" t="s">
        <v>115</v>
      </c>
      <c r="D314" s="136">
        <v>31</v>
      </c>
    </row>
    <row r="315" spans="1:4" x14ac:dyDescent="0.25">
      <c r="A315" s="116" t="e">
        <f t="shared" ca="1" si="5"/>
        <v>#NAME?</v>
      </c>
      <c r="B315" s="113" t="s">
        <v>135</v>
      </c>
      <c r="C315" s="116" t="s">
        <v>116</v>
      </c>
      <c r="D315" s="136">
        <v>31</v>
      </c>
    </row>
    <row r="316" spans="1:4" x14ac:dyDescent="0.25">
      <c r="A316" s="116" t="e">
        <f t="shared" ca="1" si="5"/>
        <v>#NAME?</v>
      </c>
      <c r="B316" s="113" t="s">
        <v>135</v>
      </c>
      <c r="C316" s="116" t="s">
        <v>117</v>
      </c>
      <c r="D316" s="136">
        <v>31</v>
      </c>
    </row>
    <row r="317" spans="1:4" x14ac:dyDescent="0.25">
      <c r="A317" s="116" t="e">
        <f ca="1">_xlfn.CONCAT(B317,C317)</f>
        <v>#NAME?</v>
      </c>
      <c r="B317" s="113" t="s">
        <v>136</v>
      </c>
      <c r="C317" s="116" t="s">
        <v>110</v>
      </c>
      <c r="D317" s="136">
        <v>25</v>
      </c>
    </row>
    <row r="318" spans="1:4" x14ac:dyDescent="0.25">
      <c r="A318" s="116" t="e">
        <f t="shared" ref="A318:A324" ca="1" si="6">_xlfn.CONCAT(B318,C318)</f>
        <v>#NAME?</v>
      </c>
      <c r="B318" s="113" t="s">
        <v>136</v>
      </c>
      <c r="C318" s="116" t="s">
        <v>113</v>
      </c>
      <c r="D318" s="136">
        <v>25</v>
      </c>
    </row>
    <row r="319" spans="1:4" x14ac:dyDescent="0.25">
      <c r="A319" s="116" t="e">
        <f t="shared" ca="1" si="6"/>
        <v>#NAME?</v>
      </c>
      <c r="B319" s="113" t="s">
        <v>136</v>
      </c>
      <c r="C319" s="116" t="s">
        <v>71</v>
      </c>
      <c r="D319" s="136">
        <v>25</v>
      </c>
    </row>
    <row r="320" spans="1:4" x14ac:dyDescent="0.25">
      <c r="A320" s="116" t="e">
        <f t="shared" ca="1" si="6"/>
        <v>#NAME?</v>
      </c>
      <c r="B320" s="113" t="s">
        <v>136</v>
      </c>
      <c r="C320" s="116" t="s">
        <v>109</v>
      </c>
      <c r="D320" s="136">
        <v>28</v>
      </c>
    </row>
    <row r="321" spans="1:4" x14ac:dyDescent="0.25">
      <c r="A321" s="116" t="e">
        <f t="shared" ca="1" si="6"/>
        <v>#NAME?</v>
      </c>
      <c r="B321" s="113" t="s">
        <v>136</v>
      </c>
      <c r="C321" s="116" t="s">
        <v>111</v>
      </c>
      <c r="D321" s="136">
        <v>28</v>
      </c>
    </row>
    <row r="322" spans="1:4" x14ac:dyDescent="0.25">
      <c r="A322" s="116" t="e">
        <f t="shared" ca="1" si="6"/>
        <v>#NAME?</v>
      </c>
      <c r="B322" s="113" t="s">
        <v>136</v>
      </c>
      <c r="C322" s="116" t="s">
        <v>114</v>
      </c>
      <c r="D322" s="136">
        <v>28</v>
      </c>
    </row>
    <row r="323" spans="1:4" x14ac:dyDescent="0.25">
      <c r="A323" s="116" t="e">
        <f t="shared" ca="1" si="6"/>
        <v>#NAME?</v>
      </c>
      <c r="B323" s="113" t="s">
        <v>136</v>
      </c>
      <c r="C323" s="116" t="s">
        <v>115</v>
      </c>
      <c r="D323" s="136">
        <v>28</v>
      </c>
    </row>
    <row r="324" spans="1:4" x14ac:dyDescent="0.25">
      <c r="A324" s="116" t="e">
        <f t="shared" ca="1" si="6"/>
        <v>#NAME?</v>
      </c>
      <c r="B324" s="113" t="s">
        <v>136</v>
      </c>
      <c r="C324" s="116" t="s">
        <v>116</v>
      </c>
      <c r="D324" s="136">
        <v>28</v>
      </c>
    </row>
    <row r="325" spans="1:4" x14ac:dyDescent="0.25">
      <c r="A325" s="116" t="e">
        <f ca="1">_xlfn.CONCAT(B325,C325)</f>
        <v>#NAME?</v>
      </c>
      <c r="B325" s="113" t="s">
        <v>137</v>
      </c>
      <c r="C325" s="116" t="s">
        <v>110</v>
      </c>
      <c r="D325" s="136">
        <v>13</v>
      </c>
    </row>
    <row r="326" spans="1:4" x14ac:dyDescent="0.25">
      <c r="A326" s="116" t="e">
        <f t="shared" ref="A326:A335" ca="1" si="7">_xlfn.CONCAT(B326,C326)</f>
        <v>#NAME?</v>
      </c>
      <c r="B326" s="113" t="s">
        <v>137</v>
      </c>
      <c r="C326" s="116" t="s">
        <v>113</v>
      </c>
      <c r="D326" s="136">
        <v>13</v>
      </c>
    </row>
    <row r="327" spans="1:4" x14ac:dyDescent="0.25">
      <c r="A327" s="116" t="e">
        <f t="shared" ca="1" si="7"/>
        <v>#NAME?</v>
      </c>
      <c r="B327" s="113" t="s">
        <v>137</v>
      </c>
      <c r="C327" s="116" t="s">
        <v>71</v>
      </c>
      <c r="D327" s="136">
        <v>13</v>
      </c>
    </row>
    <row r="328" spans="1:4" x14ac:dyDescent="0.25">
      <c r="A328" s="116" t="e">
        <f t="shared" ca="1" si="7"/>
        <v>#NAME?</v>
      </c>
      <c r="B328" s="113" t="s">
        <v>137</v>
      </c>
      <c r="C328" s="116" t="s">
        <v>109</v>
      </c>
      <c r="D328" s="136">
        <v>14</v>
      </c>
    </row>
    <row r="329" spans="1:4" x14ac:dyDescent="0.25">
      <c r="A329" s="116" t="e">
        <f t="shared" ca="1" si="7"/>
        <v>#NAME?</v>
      </c>
      <c r="B329" s="113" t="s">
        <v>137</v>
      </c>
      <c r="C329" s="116" t="s">
        <v>111</v>
      </c>
      <c r="D329" s="136">
        <v>14</v>
      </c>
    </row>
    <row r="330" spans="1:4" x14ac:dyDescent="0.25">
      <c r="A330" s="116" t="e">
        <f t="shared" ca="1" si="7"/>
        <v>#NAME?</v>
      </c>
      <c r="B330" s="113" t="s">
        <v>137</v>
      </c>
      <c r="C330" s="116" t="s">
        <v>114</v>
      </c>
      <c r="D330" s="136">
        <v>14</v>
      </c>
    </row>
    <row r="331" spans="1:4" x14ac:dyDescent="0.25">
      <c r="A331" s="116" t="e">
        <f t="shared" ca="1" si="7"/>
        <v>#NAME?</v>
      </c>
      <c r="B331" s="113" t="s">
        <v>137</v>
      </c>
      <c r="C331" s="116" t="s">
        <v>115</v>
      </c>
      <c r="D331" s="136">
        <v>14</v>
      </c>
    </row>
    <row r="332" spans="1:4" x14ac:dyDescent="0.25">
      <c r="A332" s="116" t="e">
        <f t="shared" ca="1" si="7"/>
        <v>#NAME?</v>
      </c>
      <c r="B332" s="113" t="s">
        <v>137</v>
      </c>
      <c r="C332" s="116" t="s">
        <v>116</v>
      </c>
      <c r="D332" s="136">
        <v>14</v>
      </c>
    </row>
    <row r="333" spans="1:4" x14ac:dyDescent="0.25">
      <c r="A333" s="116" t="e">
        <f t="shared" ca="1" si="7"/>
        <v>#NAME?</v>
      </c>
      <c r="B333" s="113" t="s">
        <v>137</v>
      </c>
      <c r="C333" s="116" t="s">
        <v>189</v>
      </c>
      <c r="D333" s="136">
        <v>14</v>
      </c>
    </row>
    <row r="334" spans="1:4" x14ac:dyDescent="0.25">
      <c r="A334" s="116" t="e">
        <f t="shared" ca="1" si="7"/>
        <v>#NAME?</v>
      </c>
      <c r="B334" s="113" t="s">
        <v>137</v>
      </c>
      <c r="C334" s="116" t="s">
        <v>190</v>
      </c>
      <c r="D334" s="136">
        <v>14</v>
      </c>
    </row>
    <row r="335" spans="1:4" x14ac:dyDescent="0.25">
      <c r="A335" s="116" t="e">
        <f t="shared" ca="1" si="7"/>
        <v>#NAME?</v>
      </c>
      <c r="B335" s="113" t="s">
        <v>137</v>
      </c>
      <c r="C335" s="116" t="s">
        <v>191</v>
      </c>
      <c r="D335" s="136">
        <v>14</v>
      </c>
    </row>
    <row r="336" spans="1:4" x14ac:dyDescent="0.25">
      <c r="A336" s="116" t="e">
        <f ca="1">_xlfn.CONCAT(B336,C336)</f>
        <v>#NAME?</v>
      </c>
      <c r="B336" s="113" t="s">
        <v>139</v>
      </c>
      <c r="C336" s="116" t="s">
        <v>110</v>
      </c>
      <c r="D336" s="136">
        <v>16</v>
      </c>
    </row>
    <row r="337" spans="1:4" x14ac:dyDescent="0.25">
      <c r="A337" s="116" t="e">
        <f t="shared" ref="A337:A344" ca="1" si="8">_xlfn.CONCAT(B337,C337)</f>
        <v>#NAME?</v>
      </c>
      <c r="B337" s="113" t="s">
        <v>139</v>
      </c>
      <c r="C337" s="116" t="s">
        <v>113</v>
      </c>
      <c r="D337" s="136">
        <v>16</v>
      </c>
    </row>
    <row r="338" spans="1:4" x14ac:dyDescent="0.25">
      <c r="A338" s="116" t="e">
        <f t="shared" ca="1" si="8"/>
        <v>#NAME?</v>
      </c>
      <c r="B338" s="113" t="s">
        <v>139</v>
      </c>
      <c r="C338" s="116" t="s">
        <v>71</v>
      </c>
      <c r="D338" s="136">
        <v>16</v>
      </c>
    </row>
    <row r="339" spans="1:4" x14ac:dyDescent="0.25">
      <c r="A339" s="116" t="e">
        <f t="shared" ca="1" si="8"/>
        <v>#NAME?</v>
      </c>
      <c r="B339" s="113" t="s">
        <v>139</v>
      </c>
      <c r="C339" s="116" t="s">
        <v>120</v>
      </c>
      <c r="D339" s="136">
        <v>19</v>
      </c>
    </row>
    <row r="340" spans="1:4" x14ac:dyDescent="0.25">
      <c r="A340" s="116" t="e">
        <f t="shared" ca="1" si="8"/>
        <v>#NAME?</v>
      </c>
      <c r="B340" s="113" t="s">
        <v>139</v>
      </c>
      <c r="C340" s="116" t="s">
        <v>122</v>
      </c>
      <c r="D340" s="136">
        <v>19</v>
      </c>
    </row>
    <row r="341" spans="1:4" x14ac:dyDescent="0.25">
      <c r="A341" s="116" t="e">
        <f t="shared" ca="1" si="8"/>
        <v>#NAME?</v>
      </c>
      <c r="B341" s="113" t="s">
        <v>139</v>
      </c>
      <c r="C341" s="116" t="s">
        <v>126</v>
      </c>
      <c r="D341" s="136">
        <v>19</v>
      </c>
    </row>
    <row r="342" spans="1:4" x14ac:dyDescent="0.25">
      <c r="A342" s="116" t="e">
        <f t="shared" ca="1" si="8"/>
        <v>#NAME?</v>
      </c>
      <c r="B342" s="113" t="s">
        <v>139</v>
      </c>
      <c r="C342" s="116" t="s">
        <v>128</v>
      </c>
      <c r="D342" s="136">
        <v>19</v>
      </c>
    </row>
    <row r="343" spans="1:4" x14ac:dyDescent="0.25">
      <c r="A343" s="116" t="e">
        <f t="shared" ca="1" si="8"/>
        <v>#NAME?</v>
      </c>
      <c r="B343" s="113" t="s">
        <v>139</v>
      </c>
      <c r="C343" s="116" t="s">
        <v>129</v>
      </c>
      <c r="D343" s="136">
        <v>19</v>
      </c>
    </row>
    <row r="344" spans="1:4" x14ac:dyDescent="0.25">
      <c r="A344" s="116" t="e">
        <f t="shared" ca="1" si="8"/>
        <v>#NAME?</v>
      </c>
      <c r="B344" s="113" t="s">
        <v>139</v>
      </c>
      <c r="C344" s="116" t="s">
        <v>130</v>
      </c>
      <c r="D344" s="136">
        <v>19</v>
      </c>
    </row>
    <row r="345" spans="1:4" x14ac:dyDescent="0.25">
      <c r="A345" s="116" t="e">
        <f ca="1">_xlfn.CONCAT(B345,C345)</f>
        <v>#NAME?</v>
      </c>
      <c r="B345" s="113" t="s">
        <v>140</v>
      </c>
      <c r="C345" s="116" t="s">
        <v>109</v>
      </c>
      <c r="D345" s="136">
        <v>25</v>
      </c>
    </row>
    <row r="346" spans="1:4" x14ac:dyDescent="0.25">
      <c r="A346" s="116" t="e">
        <f t="shared" ref="A346:A357" ca="1" si="9">_xlfn.CONCAT(B346,C346)</f>
        <v>#NAME?</v>
      </c>
      <c r="B346" s="113" t="s">
        <v>140</v>
      </c>
      <c r="C346" s="116" t="s">
        <v>111</v>
      </c>
      <c r="D346" s="136">
        <v>25</v>
      </c>
    </row>
    <row r="347" spans="1:4" x14ac:dyDescent="0.25">
      <c r="A347" s="116" t="e">
        <f t="shared" ca="1" si="9"/>
        <v>#NAME?</v>
      </c>
      <c r="B347" s="113" t="s">
        <v>140</v>
      </c>
      <c r="C347" s="116" t="s">
        <v>114</v>
      </c>
      <c r="D347" s="136">
        <v>25</v>
      </c>
    </row>
    <row r="348" spans="1:4" x14ac:dyDescent="0.25">
      <c r="A348" s="116" t="e">
        <f t="shared" ca="1" si="9"/>
        <v>#NAME?</v>
      </c>
      <c r="B348" s="113" t="s">
        <v>140</v>
      </c>
      <c r="C348" s="116" t="s">
        <v>115</v>
      </c>
      <c r="D348" s="136">
        <v>25</v>
      </c>
    </row>
    <row r="349" spans="1:4" x14ac:dyDescent="0.25">
      <c r="A349" s="116" t="e">
        <f t="shared" ca="1" si="9"/>
        <v>#NAME?</v>
      </c>
      <c r="B349" s="113" t="s">
        <v>140</v>
      </c>
      <c r="C349" s="116" t="s">
        <v>116</v>
      </c>
      <c r="D349" s="136">
        <v>25</v>
      </c>
    </row>
    <row r="350" spans="1:4" x14ac:dyDescent="0.25">
      <c r="A350" s="116" t="e">
        <f t="shared" ca="1" si="9"/>
        <v>#NAME?</v>
      </c>
      <c r="B350" s="113" t="s">
        <v>140</v>
      </c>
      <c r="C350" s="116" t="s">
        <v>117</v>
      </c>
      <c r="D350" s="136">
        <v>25</v>
      </c>
    </row>
    <row r="351" spans="1:4" x14ac:dyDescent="0.25">
      <c r="A351" s="116" t="e">
        <f t="shared" ca="1" si="9"/>
        <v>#NAME?</v>
      </c>
      <c r="B351" s="113" t="s">
        <v>140</v>
      </c>
      <c r="C351" s="116" t="s">
        <v>118</v>
      </c>
      <c r="D351" s="136">
        <v>25</v>
      </c>
    </row>
    <row r="352" spans="1:4" x14ac:dyDescent="0.25">
      <c r="A352" s="116" t="e">
        <f t="shared" ca="1" si="9"/>
        <v>#NAME?</v>
      </c>
      <c r="B352" s="113" t="s">
        <v>140</v>
      </c>
      <c r="C352" s="116" t="s">
        <v>120</v>
      </c>
      <c r="D352" s="136">
        <v>25</v>
      </c>
    </row>
    <row r="353" spans="1:4" x14ac:dyDescent="0.25">
      <c r="A353" s="116" t="e">
        <f t="shared" ca="1" si="9"/>
        <v>#NAME?</v>
      </c>
      <c r="B353" s="113" t="s">
        <v>140</v>
      </c>
      <c r="C353" s="116" t="s">
        <v>122</v>
      </c>
      <c r="D353" s="136">
        <v>25</v>
      </c>
    </row>
    <row r="354" spans="1:4" x14ac:dyDescent="0.25">
      <c r="A354" s="116" t="e">
        <f t="shared" ca="1" si="9"/>
        <v>#NAME?</v>
      </c>
      <c r="B354" s="113" t="s">
        <v>140</v>
      </c>
      <c r="C354" s="116" t="s">
        <v>126</v>
      </c>
      <c r="D354" s="136">
        <v>25</v>
      </c>
    </row>
    <row r="355" spans="1:4" x14ac:dyDescent="0.25">
      <c r="A355" s="116" t="e">
        <f t="shared" ca="1" si="9"/>
        <v>#NAME?</v>
      </c>
      <c r="B355" s="113" t="s">
        <v>140</v>
      </c>
      <c r="C355" s="116" t="s">
        <v>128</v>
      </c>
      <c r="D355" s="136">
        <v>25</v>
      </c>
    </row>
    <row r="356" spans="1:4" x14ac:dyDescent="0.25">
      <c r="A356" s="116" t="e">
        <f t="shared" ca="1" si="9"/>
        <v>#NAME?</v>
      </c>
      <c r="B356" s="113" t="s">
        <v>140</v>
      </c>
      <c r="C356" s="116" t="s">
        <v>129</v>
      </c>
      <c r="D356" s="136">
        <v>25</v>
      </c>
    </row>
    <row r="357" spans="1:4" x14ac:dyDescent="0.25">
      <c r="A357" s="116" t="e">
        <f t="shared" ca="1" si="9"/>
        <v>#NAME?</v>
      </c>
      <c r="B357" s="113" t="s">
        <v>140</v>
      </c>
      <c r="C357" s="116" t="s">
        <v>130</v>
      </c>
      <c r="D357" s="136">
        <v>25</v>
      </c>
    </row>
  </sheetData>
  <phoneticPr fontId="2" type="noConversion"/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350A3-962A-4E9E-B3FE-C3101F588A3D}">
  <dimension ref="A3:K6"/>
  <sheetViews>
    <sheetView zoomScale="85" zoomScaleNormal="85" workbookViewId="0">
      <selection activeCell="C6" sqref="C6"/>
    </sheetView>
  </sheetViews>
  <sheetFormatPr defaultRowHeight="15" x14ac:dyDescent="0.25"/>
  <cols>
    <col min="1" max="1" width="22.7109375" customWidth="1"/>
    <col min="2" max="2" width="9.85546875" bestFit="1" customWidth="1"/>
    <col min="3" max="3" width="28.5703125" customWidth="1"/>
    <col min="4" max="4" width="11" customWidth="1"/>
    <col min="5" max="5" width="14.42578125" customWidth="1"/>
    <col min="6" max="6" width="14.5703125" bestFit="1" customWidth="1"/>
    <col min="7" max="7" width="18.5703125" customWidth="1"/>
    <col min="8" max="8" width="15.42578125" bestFit="1" customWidth="1"/>
    <col min="9" max="9" width="7" bestFit="1" customWidth="1"/>
    <col min="10" max="10" width="10.140625" bestFit="1" customWidth="1"/>
    <col min="11" max="11" width="10.85546875" bestFit="1" customWidth="1"/>
    <col min="12" max="12" width="10.42578125" bestFit="1" customWidth="1"/>
  </cols>
  <sheetData>
    <row r="3" spans="1:11" x14ac:dyDescent="0.25">
      <c r="I3" s="118" t="s">
        <v>235</v>
      </c>
    </row>
    <row r="4" spans="1:11" x14ac:dyDescent="0.25">
      <c r="A4" s="118" t="s">
        <v>192</v>
      </c>
      <c r="B4" s="118" t="s">
        <v>194</v>
      </c>
      <c r="C4" s="118" t="s">
        <v>46</v>
      </c>
      <c r="D4" s="118" t="s">
        <v>195</v>
      </c>
      <c r="E4" s="118" t="s">
        <v>73</v>
      </c>
      <c r="F4" s="118" t="s">
        <v>50</v>
      </c>
      <c r="G4" s="118" t="s">
        <v>196</v>
      </c>
      <c r="H4" s="118" t="s">
        <v>198</v>
      </c>
      <c r="I4" t="s">
        <v>236</v>
      </c>
      <c r="J4" t="s">
        <v>237</v>
      </c>
      <c r="K4" t="s">
        <v>238</v>
      </c>
    </row>
    <row r="5" spans="1:11" x14ac:dyDescent="0.25">
      <c r="A5" t="s">
        <v>239</v>
      </c>
      <c r="B5" t="s">
        <v>239</v>
      </c>
      <c r="C5" t="s">
        <v>239</v>
      </c>
      <c r="D5" t="s">
        <v>276</v>
      </c>
      <c r="E5" t="s">
        <v>276</v>
      </c>
      <c r="F5" t="s">
        <v>239</v>
      </c>
      <c r="G5" t="s">
        <v>239</v>
      </c>
      <c r="H5" t="s">
        <v>239</v>
      </c>
      <c r="I5" s="124" t="e">
        <v>#N/A</v>
      </c>
      <c r="J5" s="124">
        <v>0</v>
      </c>
      <c r="K5" s="123" t="e">
        <v>#N/A</v>
      </c>
    </row>
    <row r="6" spans="1:11" x14ac:dyDescent="0.25">
      <c r="A6" t="s">
        <v>240</v>
      </c>
      <c r="I6" s="124" t="e">
        <v>#N/A</v>
      </c>
      <c r="J6" s="124">
        <v>0</v>
      </c>
      <c r="K6" s="137" t="e">
        <v>#N/A</v>
      </c>
    </row>
  </sheetData>
  <conditionalFormatting sqref="G5:H7">
    <cfRule type="containsBlanks" dxfId="2" priority="1">
      <formula>LEN(TRIM(G5))=0</formula>
    </cfRule>
  </conditionalFormatting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6A454-5443-4A49-9853-AFBCD6A01646}">
  <dimension ref="A3:F5"/>
  <sheetViews>
    <sheetView workbookViewId="0">
      <selection activeCell="C7" sqref="C7"/>
    </sheetView>
  </sheetViews>
  <sheetFormatPr defaultRowHeight="15" x14ac:dyDescent="0.25"/>
  <cols>
    <col min="1" max="1" width="28.42578125" bestFit="1" customWidth="1"/>
    <col min="2" max="2" width="9.42578125" bestFit="1" customWidth="1"/>
    <col min="3" max="3" width="12.42578125" bestFit="1" customWidth="1"/>
    <col min="4" max="4" width="24.140625" customWidth="1"/>
    <col min="5" max="5" width="11" bestFit="1" customWidth="1"/>
    <col min="6" max="6" width="6.42578125" bestFit="1" customWidth="1"/>
  </cols>
  <sheetData>
    <row r="3" spans="1:6" x14ac:dyDescent="0.25">
      <c r="A3" s="118" t="s">
        <v>241</v>
      </c>
    </row>
    <row r="4" spans="1:6" x14ac:dyDescent="0.25">
      <c r="A4" s="118" t="s">
        <v>46</v>
      </c>
      <c r="B4" s="118" t="s">
        <v>195</v>
      </c>
      <c r="C4" s="118" t="s">
        <v>73</v>
      </c>
      <c r="D4" s="118" t="s">
        <v>50</v>
      </c>
      <c r="E4" s="118" t="s">
        <v>201</v>
      </c>
      <c r="F4" t="s">
        <v>91</v>
      </c>
    </row>
    <row r="5" spans="1:6" x14ac:dyDescent="0.25">
      <c r="A5" t="s">
        <v>240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72FC-E8DF-450A-B672-6743A2CE5189}">
  <dimension ref="A1:G50"/>
  <sheetViews>
    <sheetView zoomScaleNormal="100" workbookViewId="0">
      <selection activeCell="C36" sqref="C36"/>
    </sheetView>
  </sheetViews>
  <sheetFormatPr defaultRowHeight="15" x14ac:dyDescent="0.25"/>
  <cols>
    <col min="1" max="1" width="30.5703125" customWidth="1"/>
    <col min="2" max="2" width="9.42578125" bestFit="1" customWidth="1"/>
    <col min="3" max="3" width="12.42578125" bestFit="1" customWidth="1"/>
    <col min="4" max="4" width="14.85546875" bestFit="1" customWidth="1"/>
    <col min="5" max="5" width="6.140625" bestFit="1" customWidth="1"/>
    <col min="6" max="6" width="11" customWidth="1"/>
    <col min="7" max="7" width="10.5703125" bestFit="1" customWidth="1"/>
  </cols>
  <sheetData>
    <row r="1" spans="1:7" x14ac:dyDescent="0.25">
      <c r="A1" s="109" t="s">
        <v>242</v>
      </c>
      <c r="B1" s="1" t="s">
        <v>243</v>
      </c>
    </row>
    <row r="2" spans="1:7" ht="45" x14ac:dyDescent="0.25">
      <c r="A2" s="155" t="s">
        <v>46</v>
      </c>
      <c r="B2" s="155" t="s">
        <v>195</v>
      </c>
      <c r="C2" s="155" t="s">
        <v>73</v>
      </c>
      <c r="D2" s="155" t="s">
        <v>50</v>
      </c>
      <c r="E2" s="155" t="s">
        <v>91</v>
      </c>
      <c r="F2" s="159" t="s">
        <v>244</v>
      </c>
      <c r="G2" s="160" t="s">
        <v>245</v>
      </c>
    </row>
    <row r="3" spans="1:7" x14ac:dyDescent="0.25">
      <c r="A3" s="157" t="s">
        <v>63</v>
      </c>
      <c r="B3" s="157">
        <v>6821</v>
      </c>
      <c r="C3" s="157">
        <v>101</v>
      </c>
      <c r="D3" s="157" t="s">
        <v>122</v>
      </c>
      <c r="E3" s="157">
        <v>1</v>
      </c>
      <c r="F3" s="157">
        <v>1</v>
      </c>
      <c r="G3" s="157">
        <f>E3-F3</f>
        <v>0</v>
      </c>
    </row>
    <row r="4" spans="1:7" x14ac:dyDescent="0.25">
      <c r="A4" s="157"/>
      <c r="B4" s="157"/>
      <c r="C4" s="157"/>
      <c r="D4" s="157" t="s">
        <v>117</v>
      </c>
      <c r="E4" s="157">
        <v>1</v>
      </c>
      <c r="F4" s="157">
        <v>1</v>
      </c>
      <c r="G4" s="157">
        <f t="shared" ref="G4:G49" si="0">E4-F4</f>
        <v>0</v>
      </c>
    </row>
    <row r="5" spans="1:7" x14ac:dyDescent="0.25">
      <c r="A5" s="157"/>
      <c r="B5" s="157"/>
      <c r="C5" s="157"/>
      <c r="D5" s="157" t="s">
        <v>111</v>
      </c>
      <c r="E5" s="157">
        <v>1</v>
      </c>
      <c r="F5" s="157">
        <v>1</v>
      </c>
      <c r="G5" s="157">
        <f t="shared" si="0"/>
        <v>0</v>
      </c>
    </row>
    <row r="6" spans="1:7" x14ac:dyDescent="0.25">
      <c r="A6" s="157"/>
      <c r="B6" s="157"/>
      <c r="C6" s="157"/>
      <c r="D6" s="157" t="s">
        <v>71</v>
      </c>
      <c r="E6" s="157">
        <v>1</v>
      </c>
      <c r="F6" s="157">
        <v>1</v>
      </c>
      <c r="G6" s="157">
        <f t="shared" si="0"/>
        <v>0</v>
      </c>
    </row>
    <row r="7" spans="1:7" x14ac:dyDescent="0.25">
      <c r="A7" s="156" t="s">
        <v>60</v>
      </c>
      <c r="B7" s="156">
        <v>9321</v>
      </c>
      <c r="C7" s="156">
        <v>101</v>
      </c>
      <c r="D7" s="156" t="s">
        <v>128</v>
      </c>
      <c r="E7" s="156">
        <v>3</v>
      </c>
      <c r="F7" s="156"/>
      <c r="G7" s="156">
        <f t="shared" si="0"/>
        <v>3</v>
      </c>
    </row>
    <row r="8" spans="1:7" x14ac:dyDescent="0.25">
      <c r="A8" s="157" t="s">
        <v>119</v>
      </c>
      <c r="B8" s="157">
        <v>8421</v>
      </c>
      <c r="C8" s="157">
        <v>812</v>
      </c>
      <c r="D8" s="157" t="s">
        <v>122</v>
      </c>
      <c r="E8" s="157">
        <v>1</v>
      </c>
      <c r="F8" s="157">
        <v>1</v>
      </c>
      <c r="G8" s="157">
        <f t="shared" si="0"/>
        <v>0</v>
      </c>
    </row>
    <row r="9" spans="1:7" x14ac:dyDescent="0.25">
      <c r="A9" s="157"/>
      <c r="B9" s="157"/>
      <c r="C9" s="157"/>
      <c r="D9" s="157" t="s">
        <v>128</v>
      </c>
      <c r="E9" s="157">
        <v>2</v>
      </c>
      <c r="F9" s="157">
        <v>1</v>
      </c>
      <c r="G9" s="157">
        <f t="shared" si="0"/>
        <v>1</v>
      </c>
    </row>
    <row r="10" spans="1:7" x14ac:dyDescent="0.25">
      <c r="A10" s="157"/>
      <c r="B10" s="157"/>
      <c r="C10" s="157"/>
      <c r="D10" s="157" t="s">
        <v>71</v>
      </c>
      <c r="E10" s="157">
        <v>1</v>
      </c>
      <c r="F10" s="157">
        <v>1</v>
      </c>
      <c r="G10" s="157">
        <f t="shared" si="0"/>
        <v>0</v>
      </c>
    </row>
    <row r="11" spans="1:7" x14ac:dyDescent="0.25">
      <c r="A11" s="156" t="s">
        <v>64</v>
      </c>
      <c r="B11" s="156">
        <v>4221</v>
      </c>
      <c r="C11" s="156">
        <v>101</v>
      </c>
      <c r="D11" s="156" t="s">
        <v>122</v>
      </c>
      <c r="E11" s="156">
        <v>2</v>
      </c>
      <c r="F11" s="156">
        <v>1</v>
      </c>
      <c r="G11" s="156">
        <f t="shared" si="0"/>
        <v>1</v>
      </c>
    </row>
    <row r="12" spans="1:7" x14ac:dyDescent="0.25">
      <c r="A12" s="156"/>
      <c r="B12" s="156"/>
      <c r="C12" s="156"/>
      <c r="D12" s="156" t="s">
        <v>126</v>
      </c>
      <c r="E12" s="156">
        <v>1</v>
      </c>
      <c r="F12" s="156">
        <v>1</v>
      </c>
      <c r="G12" s="156">
        <f t="shared" si="0"/>
        <v>0</v>
      </c>
    </row>
    <row r="13" spans="1:7" x14ac:dyDescent="0.25">
      <c r="A13" s="156"/>
      <c r="B13" s="156"/>
      <c r="C13" s="156"/>
      <c r="D13" s="156" t="s">
        <v>129</v>
      </c>
      <c r="E13" s="156">
        <v>2</v>
      </c>
      <c r="F13" s="156">
        <v>1</v>
      </c>
      <c r="G13" s="156">
        <f t="shared" si="0"/>
        <v>1</v>
      </c>
    </row>
    <row r="14" spans="1:7" x14ac:dyDescent="0.25">
      <c r="A14" s="156"/>
      <c r="B14" s="156"/>
      <c r="C14" s="156"/>
      <c r="D14" s="156" t="s">
        <v>130</v>
      </c>
      <c r="E14" s="156">
        <v>2</v>
      </c>
      <c r="F14" s="156"/>
      <c r="G14" s="156">
        <f t="shared" si="0"/>
        <v>2</v>
      </c>
    </row>
    <row r="15" spans="1:7" x14ac:dyDescent="0.25">
      <c r="A15" s="156"/>
      <c r="B15" s="156"/>
      <c r="C15" s="156"/>
      <c r="D15" s="156" t="s">
        <v>114</v>
      </c>
      <c r="E15" s="156">
        <v>2</v>
      </c>
      <c r="F15" s="156">
        <v>1</v>
      </c>
      <c r="G15" s="156">
        <f t="shared" si="0"/>
        <v>1</v>
      </c>
    </row>
    <row r="16" spans="1:7" x14ac:dyDescent="0.25">
      <c r="A16" s="156"/>
      <c r="B16" s="156"/>
      <c r="C16" s="156"/>
      <c r="D16" s="156" t="s">
        <v>111</v>
      </c>
      <c r="E16" s="156">
        <v>1</v>
      </c>
      <c r="F16" s="156">
        <v>1</v>
      </c>
      <c r="G16" s="156">
        <f t="shared" si="0"/>
        <v>0</v>
      </c>
    </row>
    <row r="17" spans="1:7" x14ac:dyDescent="0.25">
      <c r="A17" s="156"/>
      <c r="B17" s="156"/>
      <c r="C17" s="156"/>
      <c r="D17" s="156" t="s">
        <v>115</v>
      </c>
      <c r="E17" s="156">
        <v>2</v>
      </c>
      <c r="F17" s="156">
        <v>1</v>
      </c>
      <c r="G17" s="156">
        <f t="shared" si="0"/>
        <v>1</v>
      </c>
    </row>
    <row r="18" spans="1:7" x14ac:dyDescent="0.25">
      <c r="A18" s="157" t="s">
        <v>65</v>
      </c>
      <c r="B18" s="157">
        <v>6121</v>
      </c>
      <c r="C18" s="157">
        <v>502</v>
      </c>
      <c r="D18" s="157" t="s">
        <v>114</v>
      </c>
      <c r="E18" s="157">
        <v>1</v>
      </c>
      <c r="F18" s="157"/>
      <c r="G18" s="157">
        <f t="shared" si="0"/>
        <v>1</v>
      </c>
    </row>
    <row r="19" spans="1:7" x14ac:dyDescent="0.25">
      <c r="A19" s="157"/>
      <c r="B19" s="157"/>
      <c r="C19" s="157"/>
      <c r="D19" s="157" t="s">
        <v>115</v>
      </c>
      <c r="E19" s="157">
        <v>1</v>
      </c>
      <c r="F19" s="157">
        <v>1</v>
      </c>
      <c r="G19" s="157">
        <f t="shared" si="0"/>
        <v>0</v>
      </c>
    </row>
    <row r="20" spans="1:7" x14ac:dyDescent="0.25">
      <c r="A20" s="156" t="s">
        <v>85</v>
      </c>
      <c r="B20" s="156" t="s">
        <v>79</v>
      </c>
      <c r="C20" s="156" t="s">
        <v>204</v>
      </c>
      <c r="D20" s="156" t="s">
        <v>157</v>
      </c>
      <c r="E20" s="156">
        <v>1</v>
      </c>
      <c r="F20" s="156"/>
      <c r="G20" s="156">
        <f t="shared" si="0"/>
        <v>1</v>
      </c>
    </row>
    <row r="21" spans="1:7" x14ac:dyDescent="0.25">
      <c r="A21" s="157" t="s">
        <v>112</v>
      </c>
      <c r="B21" s="157">
        <v>9821</v>
      </c>
      <c r="C21" s="157">
        <v>502</v>
      </c>
      <c r="D21" s="157" t="s">
        <v>114</v>
      </c>
      <c r="E21" s="157">
        <v>1</v>
      </c>
      <c r="F21" s="157"/>
      <c r="G21" s="157">
        <f t="shared" si="0"/>
        <v>1</v>
      </c>
    </row>
    <row r="22" spans="1:7" x14ac:dyDescent="0.25">
      <c r="A22" s="156" t="s">
        <v>123</v>
      </c>
      <c r="B22" s="156">
        <v>4402</v>
      </c>
      <c r="C22" s="156" t="s">
        <v>125</v>
      </c>
      <c r="D22" s="156" t="s">
        <v>120</v>
      </c>
      <c r="E22" s="156">
        <v>3</v>
      </c>
      <c r="F22" s="156">
        <v>1</v>
      </c>
      <c r="G22" s="156">
        <f t="shared" si="0"/>
        <v>2</v>
      </c>
    </row>
    <row r="23" spans="1:7" x14ac:dyDescent="0.25">
      <c r="A23" s="156"/>
      <c r="B23" s="156"/>
      <c r="C23" s="156"/>
      <c r="D23" s="156" t="s">
        <v>122</v>
      </c>
      <c r="E23" s="156">
        <v>5</v>
      </c>
      <c r="F23" s="156">
        <v>1</v>
      </c>
      <c r="G23" s="156">
        <f t="shared" si="0"/>
        <v>4</v>
      </c>
    </row>
    <row r="24" spans="1:7" x14ac:dyDescent="0.25">
      <c r="A24" s="156"/>
      <c r="B24" s="156"/>
      <c r="C24" s="156"/>
      <c r="D24" s="156" t="s">
        <v>126</v>
      </c>
      <c r="E24" s="156">
        <v>5</v>
      </c>
      <c r="F24" s="156">
        <v>1</v>
      </c>
      <c r="G24" s="156">
        <f t="shared" si="0"/>
        <v>4</v>
      </c>
    </row>
    <row r="25" spans="1:7" x14ac:dyDescent="0.25">
      <c r="A25" s="156"/>
      <c r="B25" s="156"/>
      <c r="C25" s="156"/>
      <c r="D25" s="156" t="s">
        <v>128</v>
      </c>
      <c r="E25" s="156">
        <v>2</v>
      </c>
      <c r="F25" s="156">
        <v>1</v>
      </c>
      <c r="G25" s="156">
        <f t="shared" si="0"/>
        <v>1</v>
      </c>
    </row>
    <row r="26" spans="1:7" x14ac:dyDescent="0.25">
      <c r="A26" s="156"/>
      <c r="B26" s="156"/>
      <c r="C26" s="156"/>
      <c r="D26" s="156" t="s">
        <v>129</v>
      </c>
      <c r="E26" s="156">
        <v>3</v>
      </c>
      <c r="F26" s="156">
        <v>1</v>
      </c>
      <c r="G26" s="156">
        <f t="shared" si="0"/>
        <v>2</v>
      </c>
    </row>
    <row r="27" spans="1:7" x14ac:dyDescent="0.25">
      <c r="A27" s="156"/>
      <c r="B27" s="156"/>
      <c r="C27" s="156"/>
      <c r="D27" s="156" t="s">
        <v>130</v>
      </c>
      <c r="E27" s="156">
        <v>1</v>
      </c>
      <c r="F27" s="156">
        <v>1</v>
      </c>
      <c r="G27" s="156">
        <f t="shared" si="0"/>
        <v>0</v>
      </c>
    </row>
    <row r="28" spans="1:7" x14ac:dyDescent="0.25">
      <c r="A28" s="157" t="s">
        <v>66</v>
      </c>
      <c r="B28" s="157">
        <v>6321</v>
      </c>
      <c r="C28" s="157">
        <v>502</v>
      </c>
      <c r="D28" s="157" t="s">
        <v>122</v>
      </c>
      <c r="E28" s="157">
        <v>1</v>
      </c>
      <c r="F28" s="157">
        <v>1</v>
      </c>
      <c r="G28" s="157">
        <f t="shared" si="0"/>
        <v>0</v>
      </c>
    </row>
    <row r="29" spans="1:7" x14ac:dyDescent="0.25">
      <c r="A29" s="156" t="s">
        <v>132</v>
      </c>
      <c r="B29" s="156" t="s">
        <v>84</v>
      </c>
      <c r="C29" s="156" t="s">
        <v>207</v>
      </c>
      <c r="D29" s="156" t="s">
        <v>168</v>
      </c>
      <c r="E29" s="156">
        <v>1</v>
      </c>
      <c r="F29" s="156">
        <v>1</v>
      </c>
      <c r="G29" s="156">
        <f t="shared" si="0"/>
        <v>0</v>
      </c>
    </row>
    <row r="30" spans="1:7" x14ac:dyDescent="0.25">
      <c r="A30" s="156"/>
      <c r="B30" s="156"/>
      <c r="C30" s="156" t="s">
        <v>204</v>
      </c>
      <c r="D30" s="156" t="s">
        <v>168</v>
      </c>
      <c r="E30" s="156">
        <v>1</v>
      </c>
      <c r="F30" s="156"/>
      <c r="G30" s="156">
        <f t="shared" si="0"/>
        <v>1</v>
      </c>
    </row>
    <row r="31" spans="1:7" x14ac:dyDescent="0.25">
      <c r="A31" s="156"/>
      <c r="B31" s="156"/>
      <c r="C31" s="156"/>
      <c r="D31" s="156" t="s">
        <v>171</v>
      </c>
      <c r="E31" s="156">
        <v>2</v>
      </c>
      <c r="F31" s="156"/>
      <c r="G31" s="156">
        <f t="shared" si="0"/>
        <v>2</v>
      </c>
    </row>
    <row r="32" spans="1:7" x14ac:dyDescent="0.25">
      <c r="A32" s="157" t="s">
        <v>67</v>
      </c>
      <c r="B32" s="157">
        <v>9221</v>
      </c>
      <c r="C32" s="157">
        <v>812</v>
      </c>
      <c r="D32" s="157" t="s">
        <v>122</v>
      </c>
      <c r="E32" s="157">
        <v>1</v>
      </c>
      <c r="F32" s="157"/>
      <c r="G32" s="157">
        <f t="shared" si="0"/>
        <v>1</v>
      </c>
    </row>
    <row r="33" spans="1:7" x14ac:dyDescent="0.25">
      <c r="A33" s="157"/>
      <c r="B33" s="157"/>
      <c r="C33" s="157"/>
      <c r="D33" s="157" t="s">
        <v>114</v>
      </c>
      <c r="E33" s="157">
        <v>1</v>
      </c>
      <c r="F33" s="157">
        <v>1</v>
      </c>
      <c r="G33" s="157">
        <f t="shared" si="0"/>
        <v>0</v>
      </c>
    </row>
    <row r="34" spans="1:7" x14ac:dyDescent="0.25">
      <c r="A34" s="156" t="s">
        <v>86</v>
      </c>
      <c r="B34" s="156" t="s">
        <v>88</v>
      </c>
      <c r="C34" s="156" t="s">
        <v>207</v>
      </c>
      <c r="D34" s="156" t="s">
        <v>187</v>
      </c>
      <c r="E34" s="156">
        <v>2</v>
      </c>
      <c r="F34" s="156"/>
      <c r="G34" s="156">
        <f t="shared" si="0"/>
        <v>2</v>
      </c>
    </row>
    <row r="35" spans="1:7" x14ac:dyDescent="0.25">
      <c r="A35" s="156"/>
      <c r="B35" s="156"/>
      <c r="C35" s="156" t="s">
        <v>204</v>
      </c>
      <c r="D35" s="156" t="s">
        <v>187</v>
      </c>
      <c r="E35" s="156">
        <v>13</v>
      </c>
      <c r="F35" s="156">
        <v>1</v>
      </c>
      <c r="G35" s="156">
        <f t="shared" si="0"/>
        <v>12</v>
      </c>
    </row>
    <row r="36" spans="1:7" x14ac:dyDescent="0.25">
      <c r="A36" s="157" t="s">
        <v>131</v>
      </c>
      <c r="B36" s="157" t="s">
        <v>82</v>
      </c>
      <c r="C36" s="157" t="s">
        <v>204</v>
      </c>
      <c r="D36" s="157" t="s">
        <v>114</v>
      </c>
      <c r="E36" s="157">
        <v>2</v>
      </c>
      <c r="F36" s="157"/>
      <c r="G36" s="157">
        <f t="shared" si="0"/>
        <v>2</v>
      </c>
    </row>
    <row r="37" spans="1:7" x14ac:dyDescent="0.25">
      <c r="A37" s="157"/>
      <c r="B37" s="157"/>
      <c r="C37" s="157"/>
      <c r="D37" s="157" t="s">
        <v>111</v>
      </c>
      <c r="E37" s="157">
        <v>1</v>
      </c>
      <c r="F37" s="157"/>
      <c r="G37" s="157">
        <f t="shared" si="0"/>
        <v>1</v>
      </c>
    </row>
    <row r="38" spans="1:7" x14ac:dyDescent="0.25">
      <c r="A38" s="156" t="s">
        <v>89</v>
      </c>
      <c r="B38" s="156" t="s">
        <v>90</v>
      </c>
      <c r="C38" s="156" t="s">
        <v>207</v>
      </c>
      <c r="D38" s="156" t="s">
        <v>163</v>
      </c>
      <c r="E38" s="156">
        <v>1</v>
      </c>
      <c r="F38" s="156"/>
      <c r="G38" s="156">
        <f t="shared" si="0"/>
        <v>1</v>
      </c>
    </row>
    <row r="39" spans="1:7" x14ac:dyDescent="0.25">
      <c r="A39" s="156"/>
      <c r="B39" s="156"/>
      <c r="C39" s="156" t="s">
        <v>204</v>
      </c>
      <c r="D39" s="156" t="s">
        <v>164</v>
      </c>
      <c r="E39" s="156">
        <v>2</v>
      </c>
      <c r="F39" s="156"/>
      <c r="G39" s="156">
        <f t="shared" si="0"/>
        <v>2</v>
      </c>
    </row>
    <row r="40" spans="1:7" x14ac:dyDescent="0.25">
      <c r="A40" s="156"/>
      <c r="B40" s="156"/>
      <c r="C40" s="156"/>
      <c r="D40" s="156" t="s">
        <v>163</v>
      </c>
      <c r="E40" s="156">
        <v>5</v>
      </c>
      <c r="F40" s="156">
        <v>1</v>
      </c>
      <c r="G40" s="156">
        <f t="shared" si="0"/>
        <v>4</v>
      </c>
    </row>
    <row r="41" spans="1:7" x14ac:dyDescent="0.25">
      <c r="A41" s="156"/>
      <c r="B41" s="156"/>
      <c r="C41" s="156"/>
      <c r="D41" s="156" t="s">
        <v>165</v>
      </c>
      <c r="E41" s="156">
        <v>1</v>
      </c>
      <c r="F41" s="156">
        <v>1</v>
      </c>
      <c r="G41" s="156">
        <f t="shared" si="0"/>
        <v>0</v>
      </c>
    </row>
    <row r="42" spans="1:7" x14ac:dyDescent="0.25">
      <c r="A42" s="157" t="s">
        <v>83</v>
      </c>
      <c r="B42" s="157" t="s">
        <v>84</v>
      </c>
      <c r="C42" s="157" t="s">
        <v>207</v>
      </c>
      <c r="D42" s="157" t="s">
        <v>171</v>
      </c>
      <c r="E42" s="157">
        <v>2</v>
      </c>
      <c r="F42" s="157">
        <v>1</v>
      </c>
      <c r="G42" s="157">
        <f t="shared" si="0"/>
        <v>1</v>
      </c>
    </row>
    <row r="43" spans="1:7" x14ac:dyDescent="0.25">
      <c r="A43" s="157"/>
      <c r="B43" s="157"/>
      <c r="C43" s="157" t="s">
        <v>204</v>
      </c>
      <c r="D43" s="157" t="s">
        <v>170</v>
      </c>
      <c r="E43" s="157">
        <v>1</v>
      </c>
      <c r="F43" s="157"/>
      <c r="G43" s="157">
        <f t="shared" si="0"/>
        <v>1</v>
      </c>
    </row>
    <row r="44" spans="1:7" x14ac:dyDescent="0.25">
      <c r="A44" s="157"/>
      <c r="B44" s="157"/>
      <c r="C44" s="157"/>
      <c r="D44" s="157" t="s">
        <v>171</v>
      </c>
      <c r="E44" s="157">
        <v>1</v>
      </c>
      <c r="F44" s="157">
        <v>0</v>
      </c>
      <c r="G44" s="157">
        <f t="shared" si="0"/>
        <v>1</v>
      </c>
    </row>
    <row r="45" spans="1:7" x14ac:dyDescent="0.25">
      <c r="A45" s="156" t="s">
        <v>80</v>
      </c>
      <c r="B45" s="156" t="s">
        <v>82</v>
      </c>
      <c r="C45" s="156" t="s">
        <v>204</v>
      </c>
      <c r="D45" s="156" t="s">
        <v>114</v>
      </c>
      <c r="E45" s="156">
        <v>1</v>
      </c>
      <c r="F45" s="156"/>
      <c r="G45" s="156">
        <f t="shared" si="0"/>
        <v>1</v>
      </c>
    </row>
    <row r="46" spans="1:7" x14ac:dyDescent="0.25">
      <c r="A46" s="156"/>
      <c r="B46" s="156"/>
      <c r="C46" s="156"/>
      <c r="D46" s="156" t="s">
        <v>111</v>
      </c>
      <c r="E46" s="156">
        <v>2</v>
      </c>
      <c r="F46" s="156"/>
      <c r="G46" s="156">
        <f t="shared" si="0"/>
        <v>2</v>
      </c>
    </row>
    <row r="47" spans="1:7" x14ac:dyDescent="0.25">
      <c r="A47" s="156"/>
      <c r="B47" s="156"/>
      <c r="C47" s="156"/>
      <c r="D47" s="156" t="s">
        <v>115</v>
      </c>
      <c r="E47" s="156">
        <v>1</v>
      </c>
      <c r="F47" s="156"/>
      <c r="G47" s="156">
        <f t="shared" si="0"/>
        <v>1</v>
      </c>
    </row>
    <row r="48" spans="1:7" x14ac:dyDescent="0.25">
      <c r="A48" s="157" t="s">
        <v>139</v>
      </c>
      <c r="B48" s="157">
        <v>6021</v>
      </c>
      <c r="C48" s="157">
        <v>101</v>
      </c>
      <c r="D48" s="157" t="s">
        <v>126</v>
      </c>
      <c r="E48" s="157">
        <v>1</v>
      </c>
      <c r="F48" s="157"/>
      <c r="G48" s="157">
        <f t="shared" si="0"/>
        <v>1</v>
      </c>
    </row>
    <row r="49" spans="1:7" x14ac:dyDescent="0.25">
      <c r="A49" s="156" t="s">
        <v>121</v>
      </c>
      <c r="B49" s="156">
        <v>4421</v>
      </c>
      <c r="C49" s="156">
        <v>812</v>
      </c>
      <c r="D49" s="156" t="s">
        <v>114</v>
      </c>
      <c r="E49" s="156">
        <v>3</v>
      </c>
      <c r="F49" s="156">
        <v>1</v>
      </c>
      <c r="G49" s="156">
        <f t="shared" si="0"/>
        <v>2</v>
      </c>
    </row>
    <row r="50" spans="1:7" x14ac:dyDescent="0.25">
      <c r="A50" t="s">
        <v>240</v>
      </c>
      <c r="E50" s="158">
        <v>87</v>
      </c>
      <c r="F50">
        <f>SUM(F3:F49)</f>
        <v>28</v>
      </c>
      <c r="G50" s="158">
        <f>SUM(G3:G49)</f>
        <v>64</v>
      </c>
    </row>
  </sheetData>
  <autoFilter ref="A2:G50" xr:uid="{0658BC78-F3CA-49B1-9114-53618C1CB84C}"/>
  <pageMargins left="0.7" right="0.7" top="0.75" bottom="0.75" header="0.3" footer="0.3"/>
  <pageSetup paperSize="9" scale="91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3584-F981-4250-9987-0BDF4366FC2E}">
  <dimension ref="A2:H42"/>
  <sheetViews>
    <sheetView zoomScaleNormal="100" workbookViewId="0">
      <selection activeCell="F35" sqref="F35"/>
    </sheetView>
  </sheetViews>
  <sheetFormatPr defaultRowHeight="15" x14ac:dyDescent="0.25"/>
  <cols>
    <col min="1" max="1" width="29.140625" bestFit="1" customWidth="1"/>
    <col min="2" max="2" width="9.42578125" bestFit="1" customWidth="1"/>
    <col min="4" max="4" width="16.140625" customWidth="1"/>
    <col min="5" max="5" width="14.5703125" bestFit="1" customWidth="1"/>
    <col min="6" max="6" width="15.85546875" bestFit="1" customWidth="1"/>
    <col min="7" max="7" width="10.42578125" bestFit="1" customWidth="1"/>
    <col min="8" max="8" width="6.140625" bestFit="1" customWidth="1"/>
  </cols>
  <sheetData>
    <row r="2" spans="1:8" ht="23.25" x14ac:dyDescent="0.35">
      <c r="A2" s="262" t="s">
        <v>246</v>
      </c>
      <c r="B2" s="262"/>
    </row>
    <row r="3" spans="1:8" x14ac:dyDescent="0.25">
      <c r="A3" s="118" t="s">
        <v>241</v>
      </c>
    </row>
    <row r="4" spans="1:8" x14ac:dyDescent="0.25">
      <c r="A4" s="118" t="s">
        <v>46</v>
      </c>
      <c r="B4" s="118" t="s">
        <v>195</v>
      </c>
      <c r="C4" s="118" t="s">
        <v>73</v>
      </c>
      <c r="D4" s="118" t="s">
        <v>50</v>
      </c>
      <c r="E4" s="118" t="s">
        <v>198</v>
      </c>
      <c r="F4" s="118" t="s">
        <v>196</v>
      </c>
      <c r="G4" s="118" t="s">
        <v>201</v>
      </c>
      <c r="H4" t="s">
        <v>91</v>
      </c>
    </row>
    <row r="5" spans="1:8" x14ac:dyDescent="0.25">
      <c r="A5" t="s">
        <v>63</v>
      </c>
      <c r="B5">
        <v>6821</v>
      </c>
      <c r="C5">
        <v>101</v>
      </c>
      <c r="D5" t="s">
        <v>111</v>
      </c>
      <c r="E5" t="s">
        <v>62</v>
      </c>
      <c r="F5" t="s">
        <v>226</v>
      </c>
      <c r="G5" t="s">
        <v>203</v>
      </c>
      <c r="H5">
        <v>1</v>
      </c>
    </row>
    <row r="6" spans="1:8" x14ac:dyDescent="0.25">
      <c r="D6" t="s">
        <v>122</v>
      </c>
      <c r="E6" t="s">
        <v>62</v>
      </c>
      <c r="F6" t="s">
        <v>225</v>
      </c>
      <c r="G6" t="s">
        <v>203</v>
      </c>
      <c r="H6">
        <v>1</v>
      </c>
    </row>
    <row r="7" spans="1:8" x14ac:dyDescent="0.25">
      <c r="A7" t="s">
        <v>60</v>
      </c>
      <c r="B7">
        <v>9321</v>
      </c>
      <c r="C7">
        <v>101</v>
      </c>
      <c r="D7" t="s">
        <v>128</v>
      </c>
      <c r="E7" t="s">
        <v>62</v>
      </c>
      <c r="F7" t="s">
        <v>232</v>
      </c>
      <c r="G7" t="s">
        <v>203</v>
      </c>
      <c r="H7">
        <v>1</v>
      </c>
    </row>
    <row r="8" spans="1:8" x14ac:dyDescent="0.25">
      <c r="F8" t="s">
        <v>214</v>
      </c>
      <c r="G8" t="s">
        <v>203</v>
      </c>
      <c r="H8">
        <v>1</v>
      </c>
    </row>
    <row r="9" spans="1:8" x14ac:dyDescent="0.25">
      <c r="A9" t="s">
        <v>64</v>
      </c>
      <c r="B9">
        <v>4221</v>
      </c>
      <c r="C9">
        <v>101</v>
      </c>
      <c r="D9" t="s">
        <v>114</v>
      </c>
      <c r="E9" t="s">
        <v>176</v>
      </c>
      <c r="F9" t="s">
        <v>210</v>
      </c>
      <c r="G9" t="s">
        <v>203</v>
      </c>
      <c r="H9">
        <v>1</v>
      </c>
    </row>
    <row r="10" spans="1:8" x14ac:dyDescent="0.25">
      <c r="E10" t="s">
        <v>62</v>
      </c>
      <c r="F10" t="s">
        <v>227</v>
      </c>
      <c r="G10" t="s">
        <v>203</v>
      </c>
      <c r="H10">
        <v>1</v>
      </c>
    </row>
    <row r="11" spans="1:8" x14ac:dyDescent="0.25">
      <c r="D11" t="s">
        <v>111</v>
      </c>
      <c r="E11" t="s">
        <v>62</v>
      </c>
      <c r="F11" t="s">
        <v>214</v>
      </c>
      <c r="G11" t="s">
        <v>203</v>
      </c>
      <c r="H11">
        <v>1</v>
      </c>
    </row>
    <row r="12" spans="1:8" x14ac:dyDescent="0.25">
      <c r="D12" t="s">
        <v>129</v>
      </c>
      <c r="E12" t="s">
        <v>62</v>
      </c>
      <c r="F12" t="s">
        <v>231</v>
      </c>
      <c r="G12" t="s">
        <v>203</v>
      </c>
      <c r="H12">
        <v>1</v>
      </c>
    </row>
    <row r="13" spans="1:8" x14ac:dyDescent="0.25">
      <c r="D13" t="s">
        <v>122</v>
      </c>
      <c r="E13" t="s">
        <v>62</v>
      </c>
      <c r="F13" t="s">
        <v>228</v>
      </c>
      <c r="G13" t="s">
        <v>203</v>
      </c>
      <c r="H13">
        <v>1</v>
      </c>
    </row>
    <row r="14" spans="1:8" x14ac:dyDescent="0.25">
      <c r="A14" t="s">
        <v>65</v>
      </c>
      <c r="B14">
        <v>6121</v>
      </c>
      <c r="C14">
        <v>502</v>
      </c>
      <c r="D14" t="s">
        <v>114</v>
      </c>
      <c r="E14" t="s">
        <v>176</v>
      </c>
      <c r="F14" t="s">
        <v>210</v>
      </c>
      <c r="G14" t="s">
        <v>203</v>
      </c>
      <c r="H14">
        <v>1</v>
      </c>
    </row>
    <row r="15" spans="1:8" x14ac:dyDescent="0.25">
      <c r="A15" t="s">
        <v>112</v>
      </c>
      <c r="B15">
        <v>9821</v>
      </c>
      <c r="C15">
        <v>502</v>
      </c>
      <c r="D15" t="s">
        <v>114</v>
      </c>
      <c r="E15" t="s">
        <v>62</v>
      </c>
      <c r="F15" t="s">
        <v>210</v>
      </c>
      <c r="G15" t="s">
        <v>203</v>
      </c>
      <c r="H15">
        <v>1</v>
      </c>
    </row>
    <row r="16" spans="1:8" x14ac:dyDescent="0.25">
      <c r="A16" t="s">
        <v>86</v>
      </c>
      <c r="B16" t="s">
        <v>88</v>
      </c>
      <c r="C16" t="s">
        <v>207</v>
      </c>
      <c r="D16" t="s">
        <v>187</v>
      </c>
      <c r="E16" t="s">
        <v>62</v>
      </c>
      <c r="F16" t="s">
        <v>218</v>
      </c>
      <c r="G16" t="s">
        <v>203</v>
      </c>
      <c r="H16">
        <v>1</v>
      </c>
    </row>
    <row r="17" spans="1:8" x14ac:dyDescent="0.25">
      <c r="E17" t="s">
        <v>181</v>
      </c>
      <c r="F17" t="s">
        <v>208</v>
      </c>
      <c r="G17" t="s">
        <v>203</v>
      </c>
      <c r="H17">
        <v>1</v>
      </c>
    </row>
    <row r="18" spans="1:8" x14ac:dyDescent="0.25">
      <c r="C18" t="s">
        <v>204</v>
      </c>
      <c r="D18" t="s">
        <v>187</v>
      </c>
      <c r="E18" t="s">
        <v>62</v>
      </c>
      <c r="F18" t="s">
        <v>215</v>
      </c>
      <c r="G18" t="s">
        <v>203</v>
      </c>
      <c r="H18">
        <v>1</v>
      </c>
    </row>
    <row r="19" spans="1:8" x14ac:dyDescent="0.25">
      <c r="F19" t="s">
        <v>234</v>
      </c>
      <c r="G19" t="s">
        <v>203</v>
      </c>
      <c r="H19">
        <v>1</v>
      </c>
    </row>
    <row r="20" spans="1:8" x14ac:dyDescent="0.25">
      <c r="F20" t="s">
        <v>232</v>
      </c>
      <c r="G20" t="s">
        <v>203</v>
      </c>
      <c r="H20">
        <v>1</v>
      </c>
    </row>
    <row r="21" spans="1:8" x14ac:dyDescent="0.25">
      <c r="F21" s="161">
        <v>4</v>
      </c>
      <c r="G21" t="s">
        <v>203</v>
      </c>
      <c r="H21">
        <v>1</v>
      </c>
    </row>
    <row r="22" spans="1:8" x14ac:dyDescent="0.25">
      <c r="F22" t="s">
        <v>229</v>
      </c>
      <c r="G22" t="s">
        <v>203</v>
      </c>
      <c r="H22">
        <v>1</v>
      </c>
    </row>
    <row r="23" spans="1:8" x14ac:dyDescent="0.25">
      <c r="F23" t="s">
        <v>209</v>
      </c>
      <c r="G23" t="s">
        <v>203</v>
      </c>
      <c r="H23">
        <v>1</v>
      </c>
    </row>
    <row r="24" spans="1:8" x14ac:dyDescent="0.25">
      <c r="F24" t="s">
        <v>219</v>
      </c>
      <c r="G24" t="s">
        <v>203</v>
      </c>
      <c r="H24">
        <v>1</v>
      </c>
    </row>
    <row r="25" spans="1:8" x14ac:dyDescent="0.25">
      <c r="F25" t="s">
        <v>213</v>
      </c>
      <c r="G25" t="s">
        <v>203</v>
      </c>
      <c r="H25">
        <v>1</v>
      </c>
    </row>
    <row r="26" spans="1:8" x14ac:dyDescent="0.25">
      <c r="F26" s="161">
        <v>18</v>
      </c>
      <c r="G26" t="s">
        <v>203</v>
      </c>
      <c r="H26">
        <v>1</v>
      </c>
    </row>
    <row r="27" spans="1:8" x14ac:dyDescent="0.25">
      <c r="F27" t="s">
        <v>221</v>
      </c>
      <c r="G27" t="s">
        <v>203</v>
      </c>
      <c r="H27">
        <v>1</v>
      </c>
    </row>
    <row r="28" spans="1:8" x14ac:dyDescent="0.25">
      <c r="F28" t="s">
        <v>220</v>
      </c>
      <c r="G28" t="s">
        <v>203</v>
      </c>
      <c r="H28">
        <v>1</v>
      </c>
    </row>
    <row r="29" spans="1:8" x14ac:dyDescent="0.25">
      <c r="F29" t="s">
        <v>223</v>
      </c>
      <c r="G29" t="s">
        <v>203</v>
      </c>
      <c r="H29">
        <v>1</v>
      </c>
    </row>
    <row r="30" spans="1:8" x14ac:dyDescent="0.25">
      <c r="A30" t="s">
        <v>89</v>
      </c>
      <c r="B30" t="s">
        <v>90</v>
      </c>
      <c r="C30" t="s">
        <v>204</v>
      </c>
      <c r="D30" t="s">
        <v>163</v>
      </c>
      <c r="E30" t="s">
        <v>62</v>
      </c>
      <c r="F30" t="s">
        <v>216</v>
      </c>
      <c r="G30" t="s">
        <v>203</v>
      </c>
      <c r="H30">
        <v>1</v>
      </c>
    </row>
    <row r="31" spans="1:8" x14ac:dyDescent="0.25">
      <c r="F31" t="s">
        <v>233</v>
      </c>
      <c r="G31" t="s">
        <v>203</v>
      </c>
      <c r="H31">
        <v>1</v>
      </c>
    </row>
    <row r="32" spans="1:8" x14ac:dyDescent="0.25">
      <c r="F32" t="s">
        <v>221</v>
      </c>
      <c r="G32" t="s">
        <v>203</v>
      </c>
      <c r="H32">
        <v>1</v>
      </c>
    </row>
    <row r="33" spans="1:8" x14ac:dyDescent="0.25">
      <c r="F33" t="s">
        <v>230</v>
      </c>
      <c r="G33" t="s">
        <v>203</v>
      </c>
      <c r="H33">
        <v>1</v>
      </c>
    </row>
    <row r="34" spans="1:8" x14ac:dyDescent="0.25">
      <c r="D34" t="s">
        <v>164</v>
      </c>
      <c r="E34" t="s">
        <v>62</v>
      </c>
      <c r="F34" t="s">
        <v>222</v>
      </c>
      <c r="G34" t="s">
        <v>203</v>
      </c>
      <c r="H34">
        <v>1</v>
      </c>
    </row>
    <row r="35" spans="1:8" x14ac:dyDescent="0.25">
      <c r="F35" t="s">
        <v>210</v>
      </c>
      <c r="G35" t="s">
        <v>203</v>
      </c>
      <c r="H35">
        <v>1</v>
      </c>
    </row>
    <row r="36" spans="1:8" x14ac:dyDescent="0.25">
      <c r="A36" t="s">
        <v>83</v>
      </c>
      <c r="B36" t="s">
        <v>84</v>
      </c>
      <c r="C36" t="s">
        <v>204</v>
      </c>
      <c r="D36" t="s">
        <v>171</v>
      </c>
      <c r="E36" t="s">
        <v>62</v>
      </c>
      <c r="F36" t="s">
        <v>224</v>
      </c>
      <c r="G36" t="s">
        <v>203</v>
      </c>
      <c r="H36">
        <v>1</v>
      </c>
    </row>
    <row r="37" spans="1:8" x14ac:dyDescent="0.25">
      <c r="D37" t="s">
        <v>170</v>
      </c>
      <c r="E37" t="s">
        <v>62</v>
      </c>
      <c r="F37" t="s">
        <v>205</v>
      </c>
      <c r="G37" t="s">
        <v>203</v>
      </c>
      <c r="H37">
        <v>1</v>
      </c>
    </row>
    <row r="38" spans="1:8" x14ac:dyDescent="0.25">
      <c r="A38" t="s">
        <v>80</v>
      </c>
      <c r="B38" t="s">
        <v>82</v>
      </c>
      <c r="C38" t="s">
        <v>204</v>
      </c>
      <c r="D38" t="s">
        <v>114</v>
      </c>
      <c r="E38" t="s">
        <v>62</v>
      </c>
      <c r="F38" t="s">
        <v>211</v>
      </c>
      <c r="G38" t="s">
        <v>203</v>
      </c>
      <c r="H38">
        <v>1</v>
      </c>
    </row>
    <row r="39" spans="1:8" x14ac:dyDescent="0.25">
      <c r="D39" t="s">
        <v>111</v>
      </c>
      <c r="E39" t="s">
        <v>62</v>
      </c>
      <c r="F39" t="s">
        <v>206</v>
      </c>
      <c r="G39" t="s">
        <v>203</v>
      </c>
      <c r="H39">
        <v>1</v>
      </c>
    </row>
    <row r="40" spans="1:8" x14ac:dyDescent="0.25">
      <c r="F40" t="s">
        <v>212</v>
      </c>
      <c r="G40" t="s">
        <v>203</v>
      </c>
      <c r="H40">
        <v>1</v>
      </c>
    </row>
    <row r="41" spans="1:8" x14ac:dyDescent="0.25">
      <c r="A41" t="s">
        <v>139</v>
      </c>
      <c r="B41">
        <v>6021</v>
      </c>
      <c r="C41">
        <v>101</v>
      </c>
      <c r="D41" t="s">
        <v>126</v>
      </c>
      <c r="E41" t="s">
        <v>62</v>
      </c>
      <c r="F41" t="s">
        <v>217</v>
      </c>
      <c r="G41" t="s">
        <v>203</v>
      </c>
      <c r="H41">
        <v>1</v>
      </c>
    </row>
    <row r="42" spans="1:8" x14ac:dyDescent="0.25">
      <c r="A42" t="s">
        <v>240</v>
      </c>
      <c r="H42">
        <v>37</v>
      </c>
    </row>
  </sheetData>
  <mergeCells count="1">
    <mergeCell ref="A2:B2"/>
  </mergeCells>
  <pageMargins left="0.7" right="0.7" top="0.75" bottom="0.75" header="0.3" footer="0.3"/>
  <pageSetup scale="93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b8ce77a0-e67f-416b-bd02-45cda2d68ae0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941A946E8E941B5DAE5C8516F90B6" ma:contentTypeVersion="16" ma:contentTypeDescription="Create a new document." ma:contentTypeScope="" ma:versionID="a1e79ec0fee9b26991cd870271d9c40e">
  <xsd:schema xmlns:xsd="http://www.w3.org/2001/XMLSchema" xmlns:xs="http://www.w3.org/2001/XMLSchema" xmlns:p="http://schemas.microsoft.com/office/2006/metadata/properties" xmlns:ns3="f3746815-d1fc-43a4-92c6-2c8d51a15e01" xmlns:ns4="6a98abbe-875d-4096-8bae-db3d9ab9f7e9" targetNamespace="http://schemas.microsoft.com/office/2006/metadata/properties" ma:root="true" ma:fieldsID="b638641037ff5eee92084d2035e3d637" ns3:_="" ns4:_="">
    <xsd:import namespace="f3746815-d1fc-43a4-92c6-2c8d51a15e01"/>
    <xsd:import namespace="6a98abbe-875d-4096-8bae-db3d9ab9f7e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46815-d1fc-43a4-92c6-2c8d51a15e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98abbe-875d-4096-8bae-db3d9ab9f7e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65FB7D0-FBD4-4D02-A952-9F7D24C8D6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1A39EE-C78C-4774-8CD7-9CBEBBA9E4C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82FF2DFB-D6B2-402B-B286-2994536196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746815-d1fc-43a4-92c6-2c8d51a15e01"/>
    <ds:schemaRef ds:uri="6a98abbe-875d-4096-8bae-db3d9ab9f7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19A026C-11D4-491F-8588-5DA9A8327E6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4</vt:i4>
      </vt:variant>
    </vt:vector>
  </HeadingPairs>
  <TitlesOfParts>
    <vt:vector size="15" baseType="lpstr">
      <vt:lpstr>Flyer</vt:lpstr>
      <vt:lpstr>Flyer zonder prijzen</vt:lpstr>
      <vt:lpstr>Bestelformulier blanco</vt:lpstr>
      <vt:lpstr>Algemene bestellijst</vt:lpstr>
      <vt:lpstr>Dropdown</vt:lpstr>
      <vt:lpstr>Pivot overzicht per lid</vt:lpstr>
      <vt:lpstr>Pivot best. drukker - aantallen</vt:lpstr>
      <vt:lpstr>Bestelling drukker Sept21</vt:lpstr>
      <vt:lpstr>Lijst opdruk namen Sept21</vt:lpstr>
      <vt:lpstr>Pasmaten</vt:lpstr>
      <vt:lpstr>Bestelbewijs</vt:lpstr>
      <vt:lpstr>Bestelbewijs!Afdrukbereik</vt:lpstr>
      <vt:lpstr>'Bestelformulier blanco'!Afdrukbereik</vt:lpstr>
      <vt:lpstr>Flyer!Afdrukbereik</vt:lpstr>
      <vt:lpstr>'Flyer zonder prijzen'!Afdrukbereik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Batens, ANJA</dc:creator>
  <cp:keywords/>
  <dc:description/>
  <cp:lastModifiedBy>Kristel Zomers</cp:lastModifiedBy>
  <cp:revision/>
  <cp:lastPrinted>2023-10-19T16:15:19Z</cp:lastPrinted>
  <dcterms:created xsi:type="dcterms:W3CDTF">2020-09-16T07:07:50Z</dcterms:created>
  <dcterms:modified xsi:type="dcterms:W3CDTF">2023-10-19T16:26:56Z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0x010100459941A946E8E941B5DAE5C8516F90B6</vt:lpwstr>
  </property>
</Properties>
</file>